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60" windowHeight="7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<sst xmlns="http://schemas.openxmlformats.org/spreadsheetml/2006/main" count="141" uniqueCount="12">
  <si>
    <t>安徽六安新城建设投资有限公司2022年公开招聘劳务派遣制工作人员
笔试成绩</t>
  </si>
  <si>
    <t>序号</t>
  </si>
  <si>
    <t>岗位代码</t>
  </si>
  <si>
    <t>岗位名称</t>
  </si>
  <si>
    <t>准考证号</t>
  </si>
  <si>
    <t>公共基础知识成绩（100分）</t>
  </si>
  <si>
    <t>产业服务岗</t>
  </si>
  <si>
    <t>土木建筑岗</t>
  </si>
  <si>
    <t>财务管理岗</t>
  </si>
  <si>
    <t>经济管理岗</t>
  </si>
  <si>
    <t>社会管理岗1</t>
  </si>
  <si>
    <t>社会管理岗2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</si>
</sst>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0" borderId="0"/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笔试成绩情况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7"/>
  <sheetViews>
    <sheetView tabSelected="1" topLeftCell="A30" workbookViewId="0">
      <selection activeCell="E3" sqref="E3"/>
    </sheetView>
  </sheetViews>
  <sheetFormatPr defaultColWidth="14.6272727272727" defaultRowHeight="14" outlineLevelCol="4"/>
  <cols>
    <col min="1" max="1" width="10.8727272727273" style="1" customWidth="1"/>
    <col min="2" max="2" width="16.3727272727273" style="1" customWidth="1"/>
    <col min="3" max="3" width="21.9090909090909" style="1" customWidth="1"/>
    <col min="4" max="4" width="20.1272727272727" style="1" customWidth="1"/>
    <col min="5" max="5" width="19.8727272727273" style="1" customWidth="1"/>
    <col min="6" max="16373" width="14.6272727272727" style="1" customWidth="1"/>
    <col min="16374" max="16384" width="14.6272727272727" style="1"/>
  </cols>
  <sheetData>
    <row r="1" s="1" customFormat="1" ht="63" customHeight="1" spans="1:5">
      <c r="A1" s="3" t="s">
        <v>0</v>
      </c>
      <c r="B1" s="4"/>
      <c r="C1" s="4"/>
      <c r="D1" s="4"/>
      <c r="E1" s="4"/>
    </row>
    <row r="2" s="2" customFormat="1" ht="4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18" customHeight="1" spans="1:5">
      <c r="A3" s="7">
        <v>1</v>
      </c>
      <c r="B3" s="7" t="str">
        <f t="shared" ref="B3:B21" si="0">"202201"</f>
        <v>202201</v>
      </c>
      <c r="C3" s="7" t="s">
        <v>6</v>
      </c>
      <c r="D3" s="7" t="str">
        <f>"202209180101"</f>
        <v>202209180101</v>
      </c>
      <c r="E3" s="8">
        <v>0</v>
      </c>
    </row>
    <row r="4" s="1" customFormat="1" ht="18" customHeight="1" spans="1:5">
      <c r="A4" s="7">
        <v>2</v>
      </c>
      <c r="B4" s="7" t="str">
        <f t="shared" si="0"/>
        <v>202201</v>
      </c>
      <c r="C4" s="7" t="s">
        <v>6</v>
      </c>
      <c r="D4" s="7" t="str">
        <f>"202209180102"</f>
        <v>202209180102</v>
      </c>
      <c r="E4" s="8">
        <v>53</v>
      </c>
    </row>
    <row r="5" s="1" customFormat="1" ht="18" customHeight="1" spans="1:5">
      <c r="A5" s="7">
        <v>3</v>
      </c>
      <c r="B5" s="7" t="str">
        <f t="shared" si="0"/>
        <v>202201</v>
      </c>
      <c r="C5" s="7" t="s">
        <v>6</v>
      </c>
      <c r="D5" s="7" t="str">
        <f>"202209180103"</f>
        <v>202209180103</v>
      </c>
      <c r="E5" s="8">
        <v>0</v>
      </c>
    </row>
    <row r="6" s="1" customFormat="1" ht="18" customHeight="1" spans="1:5">
      <c r="A6" s="7">
        <v>4</v>
      </c>
      <c r="B6" s="7" t="str">
        <f t="shared" si="0"/>
        <v>202201</v>
      </c>
      <c r="C6" s="7" t="s">
        <v>6</v>
      </c>
      <c r="D6" s="7" t="str">
        <f>"202209180104"</f>
        <v>202209180104</v>
      </c>
      <c r="E6" s="8">
        <v>64</v>
      </c>
    </row>
    <row r="7" s="1" customFormat="1" ht="18" customHeight="1" spans="1:5">
      <c r="A7" s="7">
        <v>5</v>
      </c>
      <c r="B7" s="7" t="str">
        <f t="shared" si="0"/>
        <v>202201</v>
      </c>
      <c r="C7" s="7" t="s">
        <v>6</v>
      </c>
      <c r="D7" s="7" t="str">
        <f>"202209180105"</f>
        <v>202209180105</v>
      </c>
      <c r="E7" s="8">
        <v>59</v>
      </c>
    </row>
    <row r="8" s="1" customFormat="1" ht="18" customHeight="1" spans="1:5">
      <c r="A8" s="7">
        <v>6</v>
      </c>
      <c r="B8" s="7" t="str">
        <f t="shared" si="0"/>
        <v>202201</v>
      </c>
      <c r="C8" s="7" t="s">
        <v>6</v>
      </c>
      <c r="D8" s="7" t="str">
        <f>"202209180106"</f>
        <v>202209180106</v>
      </c>
      <c r="E8" s="8">
        <v>0</v>
      </c>
    </row>
    <row r="9" s="1" customFormat="1" ht="18" customHeight="1" spans="1:5">
      <c r="A9" s="7">
        <v>7</v>
      </c>
      <c r="B9" s="7" t="str">
        <f t="shared" si="0"/>
        <v>202201</v>
      </c>
      <c r="C9" s="7" t="s">
        <v>6</v>
      </c>
      <c r="D9" s="7" t="str">
        <f>"202209180107"</f>
        <v>202209180107</v>
      </c>
      <c r="E9" s="8">
        <v>0</v>
      </c>
    </row>
    <row r="10" s="1" customFormat="1" ht="18" customHeight="1" spans="1:5">
      <c r="A10" s="7">
        <v>8</v>
      </c>
      <c r="B10" s="7" t="str">
        <f t="shared" si="0"/>
        <v>202201</v>
      </c>
      <c r="C10" s="7" t="s">
        <v>6</v>
      </c>
      <c r="D10" s="7" t="str">
        <f>"202209180108"</f>
        <v>202209180108</v>
      </c>
      <c r="E10" s="8">
        <v>57</v>
      </c>
    </row>
    <row r="11" s="1" customFormat="1" ht="18" customHeight="1" spans="1:5">
      <c r="A11" s="7">
        <v>9</v>
      </c>
      <c r="B11" s="7" t="str">
        <f t="shared" si="0"/>
        <v>202201</v>
      </c>
      <c r="C11" s="7" t="s">
        <v>6</v>
      </c>
      <c r="D11" s="7" t="str">
        <f>"202209180109"</f>
        <v>202209180109</v>
      </c>
      <c r="E11" s="8">
        <v>70</v>
      </c>
    </row>
    <row r="12" s="1" customFormat="1" ht="18" customHeight="1" spans="1:5">
      <c r="A12" s="7">
        <v>10</v>
      </c>
      <c r="B12" s="7" t="str">
        <f t="shared" si="0"/>
        <v>202201</v>
      </c>
      <c r="C12" s="7" t="s">
        <v>6</v>
      </c>
      <c r="D12" s="7" t="str">
        <f>"202209180110"</f>
        <v>202209180110</v>
      </c>
      <c r="E12" s="8">
        <v>60</v>
      </c>
    </row>
    <row r="13" s="1" customFormat="1" ht="18" customHeight="1" spans="1:5">
      <c r="A13" s="7">
        <v>11</v>
      </c>
      <c r="B13" s="7" t="str">
        <f t="shared" si="0"/>
        <v>202201</v>
      </c>
      <c r="C13" s="7" t="s">
        <v>6</v>
      </c>
      <c r="D13" s="7" t="str">
        <f>"202209180111"</f>
        <v>202209180111</v>
      </c>
      <c r="E13" s="8">
        <v>62</v>
      </c>
    </row>
    <row r="14" s="1" customFormat="1" ht="18" customHeight="1" spans="1:5">
      <c r="A14" s="7">
        <v>12</v>
      </c>
      <c r="B14" s="7" t="str">
        <f t="shared" si="0"/>
        <v>202201</v>
      </c>
      <c r="C14" s="7" t="s">
        <v>6</v>
      </c>
      <c r="D14" s="7" t="str">
        <f>"202209180112"</f>
        <v>202209180112</v>
      </c>
      <c r="E14" s="8">
        <v>67</v>
      </c>
    </row>
    <row r="15" s="1" customFormat="1" ht="18" customHeight="1" spans="1:5">
      <c r="A15" s="7">
        <v>13</v>
      </c>
      <c r="B15" s="7" t="str">
        <f t="shared" si="0"/>
        <v>202201</v>
      </c>
      <c r="C15" s="7" t="s">
        <v>6</v>
      </c>
      <c r="D15" s="7" t="str">
        <f>"202209180113"</f>
        <v>202209180113</v>
      </c>
      <c r="E15" s="8">
        <v>55</v>
      </c>
    </row>
    <row r="16" s="1" customFormat="1" ht="18" customHeight="1" spans="1:5">
      <c r="A16" s="7">
        <v>14</v>
      </c>
      <c r="B16" s="7" t="str">
        <f t="shared" si="0"/>
        <v>202201</v>
      </c>
      <c r="C16" s="7" t="s">
        <v>6</v>
      </c>
      <c r="D16" s="7" t="str">
        <f>"202209180114"</f>
        <v>202209180114</v>
      </c>
      <c r="E16" s="8">
        <v>0</v>
      </c>
    </row>
    <row r="17" s="1" customFormat="1" ht="18" customHeight="1" spans="1:5">
      <c r="A17" s="7">
        <v>15</v>
      </c>
      <c r="B17" s="7" t="str">
        <f t="shared" si="0"/>
        <v>202201</v>
      </c>
      <c r="C17" s="7" t="s">
        <v>6</v>
      </c>
      <c r="D17" s="7" t="str">
        <f>"202209180115"</f>
        <v>202209180115</v>
      </c>
      <c r="E17" s="8">
        <v>78</v>
      </c>
    </row>
    <row r="18" s="1" customFormat="1" ht="18" customHeight="1" spans="1:5">
      <c r="A18" s="7">
        <v>16</v>
      </c>
      <c r="B18" s="7" t="str">
        <f t="shared" si="0"/>
        <v>202201</v>
      </c>
      <c r="C18" s="7" t="s">
        <v>6</v>
      </c>
      <c r="D18" s="7" t="str">
        <f>"202209180116"</f>
        <v>202209180116</v>
      </c>
      <c r="E18" s="8">
        <v>0</v>
      </c>
    </row>
    <row r="19" s="1" customFormat="1" ht="18" customHeight="1" spans="1:5">
      <c r="A19" s="7">
        <v>17</v>
      </c>
      <c r="B19" s="7" t="str">
        <f t="shared" si="0"/>
        <v>202201</v>
      </c>
      <c r="C19" s="7" t="s">
        <v>6</v>
      </c>
      <c r="D19" s="7" t="str">
        <f>"202209180117"</f>
        <v>202209180117</v>
      </c>
      <c r="E19" s="8">
        <v>62</v>
      </c>
    </row>
    <row r="20" s="1" customFormat="1" ht="18" customHeight="1" spans="1:5">
      <c r="A20" s="7">
        <v>18</v>
      </c>
      <c r="B20" s="7" t="str">
        <f t="shared" si="0"/>
        <v>202201</v>
      </c>
      <c r="C20" s="7" t="s">
        <v>6</v>
      </c>
      <c r="D20" s="7" t="str">
        <f>"202209180118"</f>
        <v>202209180118</v>
      </c>
      <c r="E20" s="8">
        <v>0</v>
      </c>
    </row>
    <row r="21" s="1" customFormat="1" ht="18" customHeight="1" spans="1:5">
      <c r="A21" s="7">
        <v>19</v>
      </c>
      <c r="B21" s="7" t="str">
        <f t="shared" si="0"/>
        <v>202201</v>
      </c>
      <c r="C21" s="7" t="s">
        <v>6</v>
      </c>
      <c r="D21" s="7" t="str">
        <f>"202209180119"</f>
        <v>202209180119</v>
      </c>
      <c r="E21" s="8">
        <v>56</v>
      </c>
    </row>
    <row r="22" s="1" customFormat="1" ht="18" customHeight="1" spans="1:5">
      <c r="A22" s="7">
        <v>20</v>
      </c>
      <c r="B22" s="7" t="str">
        <f t="shared" ref="B22:B60" si="1">"202202"</f>
        <v>202202</v>
      </c>
      <c r="C22" s="7" t="s">
        <v>7</v>
      </c>
      <c r="D22" s="7" t="str">
        <f>"202209180120"</f>
        <v>202209180120</v>
      </c>
      <c r="E22" s="8">
        <v>60</v>
      </c>
    </row>
    <row r="23" s="1" customFormat="1" ht="18" customHeight="1" spans="1:5">
      <c r="A23" s="7">
        <v>21</v>
      </c>
      <c r="B23" s="7" t="str">
        <f t="shared" si="1"/>
        <v>202202</v>
      </c>
      <c r="C23" s="7" t="s">
        <v>7</v>
      </c>
      <c r="D23" s="7" t="str">
        <f>"202209180121"</f>
        <v>202209180121</v>
      </c>
      <c r="E23" s="8">
        <v>49</v>
      </c>
    </row>
    <row r="24" s="1" customFormat="1" ht="18" customHeight="1" spans="1:5">
      <c r="A24" s="7">
        <v>22</v>
      </c>
      <c r="B24" s="7" t="str">
        <f t="shared" si="1"/>
        <v>202202</v>
      </c>
      <c r="C24" s="7" t="s">
        <v>7</v>
      </c>
      <c r="D24" s="7" t="str">
        <f>"202209180122"</f>
        <v>202209180122</v>
      </c>
      <c r="E24" s="8">
        <v>53</v>
      </c>
    </row>
    <row r="25" s="1" customFormat="1" ht="18" customHeight="1" spans="1:5">
      <c r="A25" s="7">
        <v>23</v>
      </c>
      <c r="B25" s="7" t="str">
        <f t="shared" si="1"/>
        <v>202202</v>
      </c>
      <c r="C25" s="7" t="s">
        <v>7</v>
      </c>
      <c r="D25" s="7" t="str">
        <f>"202209180123"</f>
        <v>202209180123</v>
      </c>
      <c r="E25" s="8">
        <v>0</v>
      </c>
    </row>
    <row r="26" s="1" customFormat="1" ht="18" customHeight="1" spans="1:5">
      <c r="A26" s="7">
        <v>24</v>
      </c>
      <c r="B26" s="7" t="str">
        <f t="shared" si="1"/>
        <v>202202</v>
      </c>
      <c r="C26" s="7" t="s">
        <v>7</v>
      </c>
      <c r="D26" s="7" t="str">
        <f>"202209180124"</f>
        <v>202209180124</v>
      </c>
      <c r="E26" s="8">
        <v>51</v>
      </c>
    </row>
    <row r="27" s="1" customFormat="1" ht="18" customHeight="1" spans="1:5">
      <c r="A27" s="7">
        <v>25</v>
      </c>
      <c r="B27" s="7" t="str">
        <f t="shared" si="1"/>
        <v>202202</v>
      </c>
      <c r="C27" s="7" t="s">
        <v>7</v>
      </c>
      <c r="D27" s="7" t="str">
        <f>"202209180125"</f>
        <v>202209180125</v>
      </c>
      <c r="E27" s="8">
        <v>0</v>
      </c>
    </row>
    <row r="28" s="1" customFormat="1" ht="18" customHeight="1" spans="1:5">
      <c r="A28" s="7">
        <v>26</v>
      </c>
      <c r="B28" s="7" t="str">
        <f t="shared" si="1"/>
        <v>202202</v>
      </c>
      <c r="C28" s="7" t="s">
        <v>7</v>
      </c>
      <c r="D28" s="7" t="str">
        <f>"202209180126"</f>
        <v>202209180126</v>
      </c>
      <c r="E28" s="8">
        <v>0</v>
      </c>
    </row>
    <row r="29" s="1" customFormat="1" ht="18" customHeight="1" spans="1:5">
      <c r="A29" s="7">
        <v>27</v>
      </c>
      <c r="B29" s="7" t="str">
        <f t="shared" si="1"/>
        <v>202202</v>
      </c>
      <c r="C29" s="7" t="s">
        <v>7</v>
      </c>
      <c r="D29" s="7" t="str">
        <f>"202209180127"</f>
        <v>202209180127</v>
      </c>
      <c r="E29" s="8">
        <v>55</v>
      </c>
    </row>
    <row r="30" s="1" customFormat="1" ht="18" customHeight="1" spans="1:5">
      <c r="A30" s="7">
        <v>28</v>
      </c>
      <c r="B30" s="7" t="str">
        <f t="shared" si="1"/>
        <v>202202</v>
      </c>
      <c r="C30" s="7" t="s">
        <v>7</v>
      </c>
      <c r="D30" s="7" t="str">
        <f>"202209180128"</f>
        <v>202209180128</v>
      </c>
      <c r="E30" s="8">
        <v>64</v>
      </c>
    </row>
    <row r="31" s="1" customFormat="1" ht="18" customHeight="1" spans="1:5">
      <c r="A31" s="7">
        <v>29</v>
      </c>
      <c r="B31" s="7" t="str">
        <f t="shared" si="1"/>
        <v>202202</v>
      </c>
      <c r="C31" s="7" t="s">
        <v>7</v>
      </c>
      <c r="D31" s="7" t="str">
        <f>"202209180129"</f>
        <v>202209180129</v>
      </c>
      <c r="E31" s="8">
        <v>76</v>
      </c>
    </row>
    <row r="32" s="1" customFormat="1" ht="18" customHeight="1" spans="1:5">
      <c r="A32" s="7">
        <v>30</v>
      </c>
      <c r="B32" s="7" t="str">
        <f t="shared" si="1"/>
        <v>202202</v>
      </c>
      <c r="C32" s="7" t="s">
        <v>7</v>
      </c>
      <c r="D32" s="7" t="str">
        <f>"202209180130"</f>
        <v>202209180130</v>
      </c>
      <c r="E32" s="8">
        <v>0</v>
      </c>
    </row>
    <row r="33" s="1" customFormat="1" ht="18" customHeight="1" spans="1:5">
      <c r="A33" s="7">
        <v>31</v>
      </c>
      <c r="B33" s="7" t="str">
        <f t="shared" si="1"/>
        <v>202202</v>
      </c>
      <c r="C33" s="7" t="s">
        <v>7</v>
      </c>
      <c r="D33" s="7" t="str">
        <f>"202209180201"</f>
        <v>202209180201</v>
      </c>
      <c r="E33" s="8">
        <v>0</v>
      </c>
    </row>
    <row r="34" s="1" customFormat="1" ht="18" customHeight="1" spans="1:5">
      <c r="A34" s="7">
        <v>32</v>
      </c>
      <c r="B34" s="7" t="str">
        <f t="shared" si="1"/>
        <v>202202</v>
      </c>
      <c r="C34" s="7" t="s">
        <v>7</v>
      </c>
      <c r="D34" s="7" t="str">
        <f>"202209180202"</f>
        <v>202209180202</v>
      </c>
      <c r="E34" s="8">
        <v>71</v>
      </c>
    </row>
    <row r="35" s="1" customFormat="1" ht="18" customHeight="1" spans="1:5">
      <c r="A35" s="7">
        <v>33</v>
      </c>
      <c r="B35" s="7" t="str">
        <f t="shared" si="1"/>
        <v>202202</v>
      </c>
      <c r="C35" s="7" t="s">
        <v>7</v>
      </c>
      <c r="D35" s="7" t="str">
        <f>"202209180203"</f>
        <v>202209180203</v>
      </c>
      <c r="E35" s="8">
        <v>0</v>
      </c>
    </row>
    <row r="36" s="1" customFormat="1" ht="18" customHeight="1" spans="1:5">
      <c r="A36" s="7">
        <v>34</v>
      </c>
      <c r="B36" s="7" t="str">
        <f t="shared" si="1"/>
        <v>202202</v>
      </c>
      <c r="C36" s="7" t="s">
        <v>7</v>
      </c>
      <c r="D36" s="7" t="str">
        <f>"202209180204"</f>
        <v>202209180204</v>
      </c>
      <c r="E36" s="8">
        <v>59</v>
      </c>
    </row>
    <row r="37" s="1" customFormat="1" ht="18" customHeight="1" spans="1:5">
      <c r="A37" s="7">
        <v>35</v>
      </c>
      <c r="B37" s="7" t="str">
        <f t="shared" si="1"/>
        <v>202202</v>
      </c>
      <c r="C37" s="7" t="s">
        <v>7</v>
      </c>
      <c r="D37" s="7" t="str">
        <f>"202209180205"</f>
        <v>202209180205</v>
      </c>
      <c r="E37" s="8">
        <v>71</v>
      </c>
    </row>
    <row r="38" s="1" customFormat="1" ht="18" customHeight="1" spans="1:5">
      <c r="A38" s="7">
        <v>36</v>
      </c>
      <c r="B38" s="7" t="str">
        <f t="shared" si="1"/>
        <v>202202</v>
      </c>
      <c r="C38" s="7" t="s">
        <v>7</v>
      </c>
      <c r="D38" s="7" t="str">
        <f>"202209180206"</f>
        <v>202209180206</v>
      </c>
      <c r="E38" s="8">
        <v>0</v>
      </c>
    </row>
    <row r="39" s="1" customFormat="1" ht="18" customHeight="1" spans="1:5">
      <c r="A39" s="7">
        <v>37</v>
      </c>
      <c r="B39" s="7" t="str">
        <f t="shared" si="1"/>
        <v>202202</v>
      </c>
      <c r="C39" s="7" t="s">
        <v>7</v>
      </c>
      <c r="D39" s="7" t="str">
        <f>"202209180207"</f>
        <v>202209180207</v>
      </c>
      <c r="E39" s="8">
        <v>54</v>
      </c>
    </row>
    <row r="40" s="1" customFormat="1" ht="18" customHeight="1" spans="1:5">
      <c r="A40" s="7">
        <v>38</v>
      </c>
      <c r="B40" s="7" t="str">
        <f t="shared" si="1"/>
        <v>202202</v>
      </c>
      <c r="C40" s="7" t="s">
        <v>7</v>
      </c>
      <c r="D40" s="7" t="str">
        <f>"202209180208"</f>
        <v>202209180208</v>
      </c>
      <c r="E40" s="8">
        <v>0</v>
      </c>
    </row>
    <row r="41" s="1" customFormat="1" ht="18" customHeight="1" spans="1:5">
      <c r="A41" s="7">
        <v>39</v>
      </c>
      <c r="B41" s="7" t="str">
        <f t="shared" si="1"/>
        <v>202202</v>
      </c>
      <c r="C41" s="7" t="s">
        <v>7</v>
      </c>
      <c r="D41" s="7" t="str">
        <f>"202209180209"</f>
        <v>202209180209</v>
      </c>
      <c r="E41" s="8">
        <v>0</v>
      </c>
    </row>
    <row r="42" s="1" customFormat="1" ht="18" customHeight="1" spans="1:5">
      <c r="A42" s="7">
        <v>40</v>
      </c>
      <c r="B42" s="7" t="str">
        <f t="shared" si="1"/>
        <v>202202</v>
      </c>
      <c r="C42" s="7" t="s">
        <v>7</v>
      </c>
      <c r="D42" s="7" t="str">
        <f>"202209180210"</f>
        <v>202209180210</v>
      </c>
      <c r="E42" s="8">
        <v>48</v>
      </c>
    </row>
    <row r="43" s="1" customFormat="1" ht="18" customHeight="1" spans="1:5">
      <c r="A43" s="7">
        <v>41</v>
      </c>
      <c r="B43" s="7" t="str">
        <f t="shared" si="1"/>
        <v>202202</v>
      </c>
      <c r="C43" s="7" t="s">
        <v>7</v>
      </c>
      <c r="D43" s="7" t="str">
        <f>"202209180211"</f>
        <v>202209180211</v>
      </c>
      <c r="E43" s="8">
        <v>0</v>
      </c>
    </row>
    <row r="44" s="1" customFormat="1" ht="18" customHeight="1" spans="1:5">
      <c r="A44" s="7">
        <v>42</v>
      </c>
      <c r="B44" s="7" t="str">
        <f t="shared" si="1"/>
        <v>202202</v>
      </c>
      <c r="C44" s="7" t="s">
        <v>7</v>
      </c>
      <c r="D44" s="7" t="str">
        <f>"202209180212"</f>
        <v>202209180212</v>
      </c>
      <c r="E44" s="8">
        <v>0</v>
      </c>
    </row>
    <row r="45" s="1" customFormat="1" ht="18" customHeight="1" spans="1:5">
      <c r="A45" s="7">
        <v>43</v>
      </c>
      <c r="B45" s="7" t="str">
        <f t="shared" si="1"/>
        <v>202202</v>
      </c>
      <c r="C45" s="7" t="s">
        <v>7</v>
      </c>
      <c r="D45" s="7" t="str">
        <f>"202209180213"</f>
        <v>202209180213</v>
      </c>
      <c r="E45" s="8">
        <v>0</v>
      </c>
    </row>
    <row r="46" s="1" customFormat="1" ht="18" customHeight="1" spans="1:5">
      <c r="A46" s="7">
        <v>44</v>
      </c>
      <c r="B46" s="7" t="str">
        <f t="shared" si="1"/>
        <v>202202</v>
      </c>
      <c r="C46" s="7" t="s">
        <v>7</v>
      </c>
      <c r="D46" s="7" t="str">
        <f>"202209180214"</f>
        <v>202209180214</v>
      </c>
      <c r="E46" s="8">
        <v>59</v>
      </c>
    </row>
    <row r="47" s="1" customFormat="1" ht="18" customHeight="1" spans="1:5">
      <c r="A47" s="7">
        <v>45</v>
      </c>
      <c r="B47" s="7" t="str">
        <f t="shared" si="1"/>
        <v>202202</v>
      </c>
      <c r="C47" s="7" t="s">
        <v>7</v>
      </c>
      <c r="D47" s="7" t="str">
        <f>"202209180215"</f>
        <v>202209180215</v>
      </c>
      <c r="E47" s="8">
        <v>0</v>
      </c>
    </row>
    <row r="48" s="1" customFormat="1" ht="18" customHeight="1" spans="1:5">
      <c r="A48" s="7">
        <v>46</v>
      </c>
      <c r="B48" s="7" t="str">
        <f t="shared" si="1"/>
        <v>202202</v>
      </c>
      <c r="C48" s="7" t="s">
        <v>7</v>
      </c>
      <c r="D48" s="7" t="str">
        <f>"202209180216"</f>
        <v>202209180216</v>
      </c>
      <c r="E48" s="8">
        <v>58</v>
      </c>
    </row>
    <row r="49" s="1" customFormat="1" ht="18" customHeight="1" spans="1:5">
      <c r="A49" s="7">
        <v>47</v>
      </c>
      <c r="B49" s="7" t="str">
        <f t="shared" si="1"/>
        <v>202202</v>
      </c>
      <c r="C49" s="7" t="s">
        <v>7</v>
      </c>
      <c r="D49" s="7" t="str">
        <f>"202209180217"</f>
        <v>202209180217</v>
      </c>
      <c r="E49" s="8">
        <v>0</v>
      </c>
    </row>
    <row r="50" s="1" customFormat="1" ht="18" customHeight="1" spans="1:5">
      <c r="A50" s="7">
        <v>48</v>
      </c>
      <c r="B50" s="7" t="str">
        <f t="shared" si="1"/>
        <v>202202</v>
      </c>
      <c r="C50" s="7" t="s">
        <v>7</v>
      </c>
      <c r="D50" s="7" t="str">
        <f>"202209180218"</f>
        <v>202209180218</v>
      </c>
      <c r="E50" s="8">
        <v>50</v>
      </c>
    </row>
    <row r="51" s="1" customFormat="1" ht="18" customHeight="1" spans="1:5">
      <c r="A51" s="7">
        <v>49</v>
      </c>
      <c r="B51" s="7" t="str">
        <f t="shared" si="1"/>
        <v>202202</v>
      </c>
      <c r="C51" s="7" t="s">
        <v>7</v>
      </c>
      <c r="D51" s="7" t="str">
        <f>"202209180219"</f>
        <v>202209180219</v>
      </c>
      <c r="E51" s="8">
        <v>56</v>
      </c>
    </row>
    <row r="52" s="1" customFormat="1" ht="18" customHeight="1" spans="1:5">
      <c r="A52" s="7">
        <v>50</v>
      </c>
      <c r="B52" s="7" t="str">
        <f t="shared" si="1"/>
        <v>202202</v>
      </c>
      <c r="C52" s="7" t="s">
        <v>7</v>
      </c>
      <c r="D52" s="7" t="str">
        <f>"202209180220"</f>
        <v>202209180220</v>
      </c>
      <c r="E52" s="8">
        <v>58</v>
      </c>
    </row>
    <row r="53" s="1" customFormat="1" ht="18" customHeight="1" spans="1:5">
      <c r="A53" s="7">
        <v>51</v>
      </c>
      <c r="B53" s="7" t="str">
        <f t="shared" si="1"/>
        <v>202202</v>
      </c>
      <c r="C53" s="7" t="s">
        <v>7</v>
      </c>
      <c r="D53" s="7" t="str">
        <f>"202209180221"</f>
        <v>202209180221</v>
      </c>
      <c r="E53" s="8">
        <v>68</v>
      </c>
    </row>
    <row r="54" s="1" customFormat="1" ht="18" customHeight="1" spans="1:5">
      <c r="A54" s="7">
        <v>52</v>
      </c>
      <c r="B54" s="7" t="str">
        <f t="shared" si="1"/>
        <v>202202</v>
      </c>
      <c r="C54" s="7" t="s">
        <v>7</v>
      </c>
      <c r="D54" s="7" t="str">
        <f>"202209180222"</f>
        <v>202209180222</v>
      </c>
      <c r="E54" s="8">
        <v>55</v>
      </c>
    </row>
    <row r="55" s="1" customFormat="1" ht="18" customHeight="1" spans="1:5">
      <c r="A55" s="7">
        <v>53</v>
      </c>
      <c r="B55" s="7" t="str">
        <f t="shared" si="1"/>
        <v>202202</v>
      </c>
      <c r="C55" s="7" t="s">
        <v>7</v>
      </c>
      <c r="D55" s="7" t="str">
        <f>"202209180223"</f>
        <v>202209180223</v>
      </c>
      <c r="E55" s="8">
        <v>67</v>
      </c>
    </row>
    <row r="56" s="1" customFormat="1" ht="18" customHeight="1" spans="1:5">
      <c r="A56" s="7">
        <v>54</v>
      </c>
      <c r="B56" s="7" t="str">
        <f t="shared" si="1"/>
        <v>202202</v>
      </c>
      <c r="C56" s="7" t="s">
        <v>7</v>
      </c>
      <c r="D56" s="7" t="str">
        <f>"202209180224"</f>
        <v>202209180224</v>
      </c>
      <c r="E56" s="8">
        <v>50</v>
      </c>
    </row>
    <row r="57" s="1" customFormat="1" ht="18" customHeight="1" spans="1:5">
      <c r="A57" s="7">
        <v>55</v>
      </c>
      <c r="B57" s="7" t="str">
        <f t="shared" si="1"/>
        <v>202202</v>
      </c>
      <c r="C57" s="7" t="s">
        <v>7</v>
      </c>
      <c r="D57" s="7" t="str">
        <f>"202209180225"</f>
        <v>202209180225</v>
      </c>
      <c r="E57" s="8">
        <v>52</v>
      </c>
    </row>
    <row r="58" s="1" customFormat="1" ht="18" customHeight="1" spans="1:5">
      <c r="A58" s="7">
        <v>56</v>
      </c>
      <c r="B58" s="7" t="str">
        <f t="shared" si="1"/>
        <v>202202</v>
      </c>
      <c r="C58" s="7" t="s">
        <v>7</v>
      </c>
      <c r="D58" s="7" t="str">
        <f>"202209180226"</f>
        <v>202209180226</v>
      </c>
      <c r="E58" s="8">
        <v>55</v>
      </c>
    </row>
    <row r="59" s="1" customFormat="1" ht="18" customHeight="1" spans="1:5">
      <c r="A59" s="7">
        <v>57</v>
      </c>
      <c r="B59" s="7" t="str">
        <f t="shared" si="1"/>
        <v>202202</v>
      </c>
      <c r="C59" s="7" t="s">
        <v>7</v>
      </c>
      <c r="D59" s="7" t="str">
        <f>"202209180227"</f>
        <v>202209180227</v>
      </c>
      <c r="E59" s="8">
        <v>69</v>
      </c>
    </row>
    <row r="60" s="1" customFormat="1" ht="18" customHeight="1" spans="1:5">
      <c r="A60" s="7">
        <v>58</v>
      </c>
      <c r="B60" s="7" t="str">
        <f t="shared" si="1"/>
        <v>202202</v>
      </c>
      <c r="C60" s="7" t="s">
        <v>7</v>
      </c>
      <c r="D60" s="7" t="str">
        <f>"202209180228"</f>
        <v>202209180228</v>
      </c>
      <c r="E60" s="8">
        <v>0</v>
      </c>
    </row>
    <row r="61" s="1" customFormat="1" ht="18" customHeight="1" spans="1:5">
      <c r="A61" s="7">
        <v>59</v>
      </c>
      <c r="B61" s="7" t="str">
        <f t="shared" ref="B61:B89" si="2">"202203"</f>
        <v>202203</v>
      </c>
      <c r="C61" s="7" t="s">
        <v>8</v>
      </c>
      <c r="D61" s="7" t="str">
        <f>"202209180229"</f>
        <v>202209180229</v>
      </c>
      <c r="E61" s="8">
        <v>0</v>
      </c>
    </row>
    <row r="62" s="1" customFormat="1" ht="18" customHeight="1" spans="1:5">
      <c r="A62" s="7">
        <v>60</v>
      </c>
      <c r="B62" s="7" t="str">
        <f t="shared" si="2"/>
        <v>202203</v>
      </c>
      <c r="C62" s="7" t="s">
        <v>8</v>
      </c>
      <c r="D62" s="7" t="str">
        <f>"202209180230"</f>
        <v>202209180230</v>
      </c>
      <c r="E62" s="8">
        <v>0</v>
      </c>
    </row>
    <row r="63" s="1" customFormat="1" ht="18" customHeight="1" spans="1:5">
      <c r="A63" s="7">
        <v>61</v>
      </c>
      <c r="B63" s="7" t="str">
        <f t="shared" si="2"/>
        <v>202203</v>
      </c>
      <c r="C63" s="7" t="s">
        <v>8</v>
      </c>
      <c r="D63" s="7" t="str">
        <f>"202209180301"</f>
        <v>202209180301</v>
      </c>
      <c r="E63" s="8">
        <v>0</v>
      </c>
    </row>
    <row r="64" s="1" customFormat="1" ht="18" customHeight="1" spans="1:5">
      <c r="A64" s="7">
        <v>62</v>
      </c>
      <c r="B64" s="7" t="str">
        <f t="shared" si="2"/>
        <v>202203</v>
      </c>
      <c r="C64" s="7" t="s">
        <v>8</v>
      </c>
      <c r="D64" s="7" t="str">
        <f>"202209180302"</f>
        <v>202209180302</v>
      </c>
      <c r="E64" s="8">
        <v>0</v>
      </c>
    </row>
    <row r="65" s="1" customFormat="1" ht="18" customHeight="1" spans="1:5">
      <c r="A65" s="7">
        <v>63</v>
      </c>
      <c r="B65" s="7" t="str">
        <f t="shared" si="2"/>
        <v>202203</v>
      </c>
      <c r="C65" s="7" t="s">
        <v>8</v>
      </c>
      <c r="D65" s="7" t="str">
        <f>"202209180303"</f>
        <v>202209180303</v>
      </c>
      <c r="E65" s="8">
        <v>66</v>
      </c>
    </row>
    <row r="66" s="1" customFormat="1" ht="18" customHeight="1" spans="1:5">
      <c r="A66" s="7">
        <v>64</v>
      </c>
      <c r="B66" s="7" t="str">
        <f t="shared" si="2"/>
        <v>202203</v>
      </c>
      <c r="C66" s="7" t="s">
        <v>8</v>
      </c>
      <c r="D66" s="7" t="str">
        <f>"202209180304"</f>
        <v>202209180304</v>
      </c>
      <c r="E66" s="8">
        <v>68</v>
      </c>
    </row>
    <row r="67" s="1" customFormat="1" ht="18" customHeight="1" spans="1:5">
      <c r="A67" s="7">
        <v>65</v>
      </c>
      <c r="B67" s="7" t="str">
        <f t="shared" si="2"/>
        <v>202203</v>
      </c>
      <c r="C67" s="7" t="s">
        <v>8</v>
      </c>
      <c r="D67" s="7" t="str">
        <f>"202209180305"</f>
        <v>202209180305</v>
      </c>
      <c r="E67" s="8">
        <v>70</v>
      </c>
    </row>
    <row r="68" s="1" customFormat="1" ht="18" customHeight="1" spans="1:5">
      <c r="A68" s="7">
        <v>66</v>
      </c>
      <c r="B68" s="7" t="str">
        <f t="shared" si="2"/>
        <v>202203</v>
      </c>
      <c r="C68" s="7" t="s">
        <v>8</v>
      </c>
      <c r="D68" s="7" t="str">
        <f>"202209180306"</f>
        <v>202209180306</v>
      </c>
      <c r="E68" s="8">
        <v>71</v>
      </c>
    </row>
    <row r="69" s="1" customFormat="1" ht="18" customHeight="1" spans="1:5">
      <c r="A69" s="7">
        <v>67</v>
      </c>
      <c r="B69" s="7" t="str">
        <f t="shared" si="2"/>
        <v>202203</v>
      </c>
      <c r="C69" s="7" t="s">
        <v>8</v>
      </c>
      <c r="D69" s="7" t="str">
        <f>"202209180307"</f>
        <v>202209180307</v>
      </c>
      <c r="E69" s="8">
        <v>59</v>
      </c>
    </row>
    <row r="70" s="1" customFormat="1" ht="18" customHeight="1" spans="1:5">
      <c r="A70" s="7">
        <v>68</v>
      </c>
      <c r="B70" s="7" t="str">
        <f t="shared" si="2"/>
        <v>202203</v>
      </c>
      <c r="C70" s="7" t="s">
        <v>8</v>
      </c>
      <c r="D70" s="7" t="str">
        <f>"202209180308"</f>
        <v>202209180308</v>
      </c>
      <c r="E70" s="8">
        <v>71</v>
      </c>
    </row>
    <row r="71" s="1" customFormat="1" ht="18" customHeight="1" spans="1:5">
      <c r="A71" s="7">
        <v>69</v>
      </c>
      <c r="B71" s="7" t="str">
        <f t="shared" si="2"/>
        <v>202203</v>
      </c>
      <c r="C71" s="7" t="s">
        <v>8</v>
      </c>
      <c r="D71" s="7" t="str">
        <f>"202209180309"</f>
        <v>202209180309</v>
      </c>
      <c r="E71" s="8">
        <v>65</v>
      </c>
    </row>
    <row r="72" s="1" customFormat="1" ht="18" customHeight="1" spans="1:5">
      <c r="A72" s="7">
        <v>70</v>
      </c>
      <c r="B72" s="7" t="str">
        <f t="shared" si="2"/>
        <v>202203</v>
      </c>
      <c r="C72" s="7" t="s">
        <v>8</v>
      </c>
      <c r="D72" s="7" t="str">
        <f>"202209180310"</f>
        <v>202209180310</v>
      </c>
      <c r="E72" s="8">
        <v>65</v>
      </c>
    </row>
    <row r="73" s="1" customFormat="1" ht="18" customHeight="1" spans="1:5">
      <c r="A73" s="7">
        <v>71</v>
      </c>
      <c r="B73" s="7" t="str">
        <f t="shared" si="2"/>
        <v>202203</v>
      </c>
      <c r="C73" s="7" t="s">
        <v>8</v>
      </c>
      <c r="D73" s="7" t="str">
        <f>"202209180311"</f>
        <v>202209180311</v>
      </c>
      <c r="E73" s="8">
        <v>58</v>
      </c>
    </row>
    <row r="74" s="1" customFormat="1" ht="18" customHeight="1" spans="1:5">
      <c r="A74" s="7">
        <v>72</v>
      </c>
      <c r="B74" s="7" t="str">
        <f t="shared" si="2"/>
        <v>202203</v>
      </c>
      <c r="C74" s="7" t="s">
        <v>8</v>
      </c>
      <c r="D74" s="7" t="str">
        <f>"202209180312"</f>
        <v>202209180312</v>
      </c>
      <c r="E74" s="8">
        <v>62</v>
      </c>
    </row>
    <row r="75" s="1" customFormat="1" ht="18" customHeight="1" spans="1:5">
      <c r="A75" s="7">
        <v>73</v>
      </c>
      <c r="B75" s="7" t="str">
        <f t="shared" si="2"/>
        <v>202203</v>
      </c>
      <c r="C75" s="7" t="s">
        <v>8</v>
      </c>
      <c r="D75" s="7" t="str">
        <f>"202209180313"</f>
        <v>202209180313</v>
      </c>
      <c r="E75" s="8">
        <v>0</v>
      </c>
    </row>
    <row r="76" s="1" customFormat="1" ht="18" customHeight="1" spans="1:5">
      <c r="A76" s="7">
        <v>74</v>
      </c>
      <c r="B76" s="7" t="str">
        <f t="shared" si="2"/>
        <v>202203</v>
      </c>
      <c r="C76" s="7" t="s">
        <v>8</v>
      </c>
      <c r="D76" s="7" t="str">
        <f>"202209180314"</f>
        <v>202209180314</v>
      </c>
      <c r="E76" s="8">
        <v>0</v>
      </c>
    </row>
    <row r="77" s="1" customFormat="1" ht="18" customHeight="1" spans="1:5">
      <c r="A77" s="7">
        <v>75</v>
      </c>
      <c r="B77" s="7" t="str">
        <f t="shared" si="2"/>
        <v>202203</v>
      </c>
      <c r="C77" s="7" t="s">
        <v>8</v>
      </c>
      <c r="D77" s="7" t="str">
        <f>"202209180315"</f>
        <v>202209180315</v>
      </c>
      <c r="E77" s="8">
        <v>52</v>
      </c>
    </row>
    <row r="78" s="1" customFormat="1" ht="18" customHeight="1" spans="1:5">
      <c r="A78" s="7">
        <v>76</v>
      </c>
      <c r="B78" s="7" t="str">
        <f t="shared" si="2"/>
        <v>202203</v>
      </c>
      <c r="C78" s="7" t="s">
        <v>8</v>
      </c>
      <c r="D78" s="7" t="str">
        <f>"202209180316"</f>
        <v>202209180316</v>
      </c>
      <c r="E78" s="8">
        <v>70</v>
      </c>
    </row>
    <row r="79" s="1" customFormat="1" ht="18" customHeight="1" spans="1:5">
      <c r="A79" s="7">
        <v>77</v>
      </c>
      <c r="B79" s="7" t="str">
        <f t="shared" si="2"/>
        <v>202203</v>
      </c>
      <c r="C79" s="7" t="s">
        <v>8</v>
      </c>
      <c r="D79" s="7" t="str">
        <f>"202209180317"</f>
        <v>202209180317</v>
      </c>
      <c r="E79" s="8">
        <v>69</v>
      </c>
    </row>
    <row r="80" s="1" customFormat="1" ht="18" customHeight="1" spans="1:5">
      <c r="A80" s="7">
        <v>78</v>
      </c>
      <c r="B80" s="7" t="str">
        <f t="shared" si="2"/>
        <v>202203</v>
      </c>
      <c r="C80" s="7" t="s">
        <v>8</v>
      </c>
      <c r="D80" s="7" t="str">
        <f>"202209180318"</f>
        <v>202209180318</v>
      </c>
      <c r="E80" s="8">
        <v>60</v>
      </c>
    </row>
    <row r="81" s="1" customFormat="1" ht="18" customHeight="1" spans="1:5">
      <c r="A81" s="7">
        <v>79</v>
      </c>
      <c r="B81" s="7" t="str">
        <f t="shared" si="2"/>
        <v>202203</v>
      </c>
      <c r="C81" s="7" t="s">
        <v>8</v>
      </c>
      <c r="D81" s="7" t="str">
        <f>"202209180319"</f>
        <v>202209180319</v>
      </c>
      <c r="E81" s="8">
        <v>69</v>
      </c>
    </row>
    <row r="82" s="1" customFormat="1" ht="18" customHeight="1" spans="1:5">
      <c r="A82" s="7">
        <v>80</v>
      </c>
      <c r="B82" s="7" t="str">
        <f t="shared" si="2"/>
        <v>202203</v>
      </c>
      <c r="C82" s="7" t="s">
        <v>8</v>
      </c>
      <c r="D82" s="7" t="str">
        <f>"202209180320"</f>
        <v>202209180320</v>
      </c>
      <c r="E82" s="8">
        <v>61</v>
      </c>
    </row>
    <row r="83" s="1" customFormat="1" ht="18" customHeight="1" spans="1:5">
      <c r="A83" s="7">
        <v>81</v>
      </c>
      <c r="B83" s="7" t="str">
        <f t="shared" si="2"/>
        <v>202203</v>
      </c>
      <c r="C83" s="7" t="s">
        <v>8</v>
      </c>
      <c r="D83" s="7" t="str">
        <f>"202209180321"</f>
        <v>202209180321</v>
      </c>
      <c r="E83" s="8">
        <v>62</v>
      </c>
    </row>
    <row r="84" s="1" customFormat="1" ht="18" customHeight="1" spans="1:5">
      <c r="A84" s="7">
        <v>82</v>
      </c>
      <c r="B84" s="7" t="str">
        <f t="shared" si="2"/>
        <v>202203</v>
      </c>
      <c r="C84" s="7" t="s">
        <v>8</v>
      </c>
      <c r="D84" s="7" t="str">
        <f>"202209180322"</f>
        <v>202209180322</v>
      </c>
      <c r="E84" s="8">
        <v>0</v>
      </c>
    </row>
    <row r="85" s="1" customFormat="1" ht="18" customHeight="1" spans="1:5">
      <c r="A85" s="7">
        <v>83</v>
      </c>
      <c r="B85" s="7" t="str">
        <f t="shared" si="2"/>
        <v>202203</v>
      </c>
      <c r="C85" s="7" t="s">
        <v>8</v>
      </c>
      <c r="D85" s="7" t="str">
        <f>"202209180323"</f>
        <v>202209180323</v>
      </c>
      <c r="E85" s="8">
        <v>69</v>
      </c>
    </row>
    <row r="86" s="1" customFormat="1" ht="18" customHeight="1" spans="1:5">
      <c r="A86" s="7">
        <v>84</v>
      </c>
      <c r="B86" s="7" t="str">
        <f t="shared" si="2"/>
        <v>202203</v>
      </c>
      <c r="C86" s="7" t="s">
        <v>8</v>
      </c>
      <c r="D86" s="7" t="str">
        <f>"202209180324"</f>
        <v>202209180324</v>
      </c>
      <c r="E86" s="8">
        <v>0</v>
      </c>
    </row>
    <row r="87" s="1" customFormat="1" ht="18" customHeight="1" spans="1:5">
      <c r="A87" s="7">
        <v>85</v>
      </c>
      <c r="B87" s="7" t="str">
        <f t="shared" si="2"/>
        <v>202203</v>
      </c>
      <c r="C87" s="7" t="s">
        <v>8</v>
      </c>
      <c r="D87" s="7" t="str">
        <f>"202209180325"</f>
        <v>202209180325</v>
      </c>
      <c r="E87" s="8">
        <v>55</v>
      </c>
    </row>
    <row r="88" s="1" customFormat="1" ht="18" customHeight="1" spans="1:5">
      <c r="A88" s="7">
        <v>86</v>
      </c>
      <c r="B88" s="7" t="str">
        <f t="shared" si="2"/>
        <v>202203</v>
      </c>
      <c r="C88" s="7" t="s">
        <v>8</v>
      </c>
      <c r="D88" s="7" t="str">
        <f>"202209180326"</f>
        <v>202209180326</v>
      </c>
      <c r="E88" s="8">
        <v>54</v>
      </c>
    </row>
    <row r="89" s="1" customFormat="1" ht="18" customHeight="1" spans="1:5">
      <c r="A89" s="7">
        <v>87</v>
      </c>
      <c r="B89" s="7" t="str">
        <f t="shared" si="2"/>
        <v>202203</v>
      </c>
      <c r="C89" s="7" t="s">
        <v>8</v>
      </c>
      <c r="D89" s="7" t="str">
        <f>"202209180327"</f>
        <v>202209180327</v>
      </c>
      <c r="E89" s="8">
        <v>0</v>
      </c>
    </row>
    <row r="90" s="1" customFormat="1" ht="18" customHeight="1" spans="1:5">
      <c r="A90" s="7">
        <v>88</v>
      </c>
      <c r="B90" s="7" t="str">
        <f t="shared" ref="B90:B112" si="3">"202204"</f>
        <v>202204</v>
      </c>
      <c r="C90" s="7" t="s">
        <v>9</v>
      </c>
      <c r="D90" s="7" t="str">
        <f>"202209180328"</f>
        <v>202209180328</v>
      </c>
      <c r="E90" s="8">
        <v>0</v>
      </c>
    </row>
    <row r="91" s="1" customFormat="1" ht="18" customHeight="1" spans="1:5">
      <c r="A91" s="7">
        <v>89</v>
      </c>
      <c r="B91" s="7" t="str">
        <f t="shared" si="3"/>
        <v>202204</v>
      </c>
      <c r="C91" s="7" t="s">
        <v>9</v>
      </c>
      <c r="D91" s="7" t="str">
        <f>"202209180329"</f>
        <v>202209180329</v>
      </c>
      <c r="E91" s="8">
        <v>68</v>
      </c>
    </row>
    <row r="92" s="1" customFormat="1" ht="18" customHeight="1" spans="1:5">
      <c r="A92" s="7">
        <v>90</v>
      </c>
      <c r="B92" s="7" t="str">
        <f t="shared" si="3"/>
        <v>202204</v>
      </c>
      <c r="C92" s="7" t="s">
        <v>9</v>
      </c>
      <c r="D92" s="7" t="str">
        <f>"202209180330"</f>
        <v>202209180330</v>
      </c>
      <c r="E92" s="8">
        <v>59</v>
      </c>
    </row>
    <row r="93" s="1" customFormat="1" ht="18" customHeight="1" spans="1:5">
      <c r="A93" s="7">
        <v>91</v>
      </c>
      <c r="B93" s="7" t="str">
        <f t="shared" si="3"/>
        <v>202204</v>
      </c>
      <c r="C93" s="7" t="s">
        <v>9</v>
      </c>
      <c r="D93" s="7" t="str">
        <f>"202209180401"</f>
        <v>202209180401</v>
      </c>
      <c r="E93" s="8">
        <v>62</v>
      </c>
    </row>
    <row r="94" s="1" customFormat="1" ht="18" customHeight="1" spans="1:5">
      <c r="A94" s="7">
        <v>92</v>
      </c>
      <c r="B94" s="7" t="str">
        <f t="shared" si="3"/>
        <v>202204</v>
      </c>
      <c r="C94" s="7" t="s">
        <v>9</v>
      </c>
      <c r="D94" s="7" t="str">
        <f>"202209180402"</f>
        <v>202209180402</v>
      </c>
      <c r="E94" s="8">
        <v>60</v>
      </c>
    </row>
    <row r="95" s="1" customFormat="1" ht="18" customHeight="1" spans="1:5">
      <c r="A95" s="7">
        <v>93</v>
      </c>
      <c r="B95" s="7" t="str">
        <f t="shared" si="3"/>
        <v>202204</v>
      </c>
      <c r="C95" s="7" t="s">
        <v>9</v>
      </c>
      <c r="D95" s="7" t="str">
        <f>"202209180403"</f>
        <v>202209180403</v>
      </c>
      <c r="E95" s="8">
        <v>75</v>
      </c>
    </row>
    <row r="96" s="1" customFormat="1" ht="18" customHeight="1" spans="1:5">
      <c r="A96" s="7">
        <v>94</v>
      </c>
      <c r="B96" s="7" t="str">
        <f t="shared" si="3"/>
        <v>202204</v>
      </c>
      <c r="C96" s="7" t="s">
        <v>9</v>
      </c>
      <c r="D96" s="7" t="str">
        <f>"202209180404"</f>
        <v>202209180404</v>
      </c>
      <c r="E96" s="8">
        <v>73</v>
      </c>
    </row>
    <row r="97" s="1" customFormat="1" ht="18" customHeight="1" spans="1:5">
      <c r="A97" s="7">
        <v>95</v>
      </c>
      <c r="B97" s="7" t="str">
        <f t="shared" si="3"/>
        <v>202204</v>
      </c>
      <c r="C97" s="7" t="s">
        <v>9</v>
      </c>
      <c r="D97" s="7" t="str">
        <f>"202209180405"</f>
        <v>202209180405</v>
      </c>
      <c r="E97" s="8">
        <v>0</v>
      </c>
    </row>
    <row r="98" s="1" customFormat="1" ht="18" customHeight="1" spans="1:5">
      <c r="A98" s="7">
        <v>96</v>
      </c>
      <c r="B98" s="7" t="str">
        <f t="shared" si="3"/>
        <v>202204</v>
      </c>
      <c r="C98" s="7" t="s">
        <v>9</v>
      </c>
      <c r="D98" s="7" t="str">
        <f>"202209180406"</f>
        <v>202209180406</v>
      </c>
      <c r="E98" s="8">
        <v>0</v>
      </c>
    </row>
    <row r="99" s="1" customFormat="1" ht="18" customHeight="1" spans="1:5">
      <c r="A99" s="7">
        <v>97</v>
      </c>
      <c r="B99" s="7" t="str">
        <f t="shared" si="3"/>
        <v>202204</v>
      </c>
      <c r="C99" s="7" t="s">
        <v>9</v>
      </c>
      <c r="D99" s="7" t="str">
        <f>"202209180407"</f>
        <v>202209180407</v>
      </c>
      <c r="E99" s="8">
        <v>72</v>
      </c>
    </row>
    <row r="100" s="1" customFormat="1" ht="18" customHeight="1" spans="1:5">
      <c r="A100" s="7">
        <v>98</v>
      </c>
      <c r="B100" s="7" t="str">
        <f t="shared" si="3"/>
        <v>202204</v>
      </c>
      <c r="C100" s="7" t="s">
        <v>9</v>
      </c>
      <c r="D100" s="7" t="str">
        <f>"202209180408"</f>
        <v>202209180408</v>
      </c>
      <c r="E100" s="8">
        <v>0</v>
      </c>
    </row>
    <row r="101" s="1" customFormat="1" ht="18" customHeight="1" spans="1:5">
      <c r="A101" s="7">
        <v>99</v>
      </c>
      <c r="B101" s="7" t="str">
        <f t="shared" si="3"/>
        <v>202204</v>
      </c>
      <c r="C101" s="7" t="s">
        <v>9</v>
      </c>
      <c r="D101" s="7" t="str">
        <f>"202209180409"</f>
        <v>202209180409</v>
      </c>
      <c r="E101" s="8">
        <v>61</v>
      </c>
    </row>
    <row r="102" s="1" customFormat="1" ht="18" customHeight="1" spans="1:5">
      <c r="A102" s="7">
        <v>100</v>
      </c>
      <c r="B102" s="7" t="str">
        <f t="shared" si="3"/>
        <v>202204</v>
      </c>
      <c r="C102" s="7" t="s">
        <v>9</v>
      </c>
      <c r="D102" s="7" t="str">
        <f>"202209180410"</f>
        <v>202209180410</v>
      </c>
      <c r="E102" s="8">
        <v>64</v>
      </c>
    </row>
    <row r="103" s="1" customFormat="1" ht="18" customHeight="1" spans="1:5">
      <c r="A103" s="7">
        <v>101</v>
      </c>
      <c r="B103" s="7" t="str">
        <f t="shared" si="3"/>
        <v>202204</v>
      </c>
      <c r="C103" s="7" t="s">
        <v>9</v>
      </c>
      <c r="D103" s="7" t="str">
        <f>"202209180411"</f>
        <v>202209180411</v>
      </c>
      <c r="E103" s="8">
        <v>65</v>
      </c>
    </row>
    <row r="104" s="1" customFormat="1" ht="18" customHeight="1" spans="1:5">
      <c r="A104" s="7">
        <v>102</v>
      </c>
      <c r="B104" s="7" t="str">
        <f t="shared" si="3"/>
        <v>202204</v>
      </c>
      <c r="C104" s="7" t="s">
        <v>9</v>
      </c>
      <c r="D104" s="7" t="str">
        <f>"202209180412"</f>
        <v>202209180412</v>
      </c>
      <c r="E104" s="8">
        <v>59</v>
      </c>
    </row>
    <row r="105" s="1" customFormat="1" ht="18" customHeight="1" spans="1:5">
      <c r="A105" s="7">
        <v>103</v>
      </c>
      <c r="B105" s="7" t="str">
        <f t="shared" si="3"/>
        <v>202204</v>
      </c>
      <c r="C105" s="7" t="s">
        <v>9</v>
      </c>
      <c r="D105" s="7" t="str">
        <f>"202209180413"</f>
        <v>202209180413</v>
      </c>
      <c r="E105" s="8">
        <v>60</v>
      </c>
    </row>
    <row r="106" s="1" customFormat="1" ht="18" customHeight="1" spans="1:5">
      <c r="A106" s="7">
        <v>104</v>
      </c>
      <c r="B106" s="7" t="str">
        <f t="shared" si="3"/>
        <v>202204</v>
      </c>
      <c r="C106" s="7" t="s">
        <v>9</v>
      </c>
      <c r="D106" s="7" t="str">
        <f>"202209180414"</f>
        <v>202209180414</v>
      </c>
      <c r="E106" s="8">
        <v>79</v>
      </c>
    </row>
    <row r="107" s="1" customFormat="1" ht="18" customHeight="1" spans="1:5">
      <c r="A107" s="7">
        <v>105</v>
      </c>
      <c r="B107" s="7" t="str">
        <f t="shared" si="3"/>
        <v>202204</v>
      </c>
      <c r="C107" s="7" t="s">
        <v>9</v>
      </c>
      <c r="D107" s="7" t="str">
        <f>"202209180415"</f>
        <v>202209180415</v>
      </c>
      <c r="E107" s="8">
        <v>51</v>
      </c>
    </row>
    <row r="108" s="1" customFormat="1" ht="18" customHeight="1" spans="1:5">
      <c r="A108" s="7">
        <v>106</v>
      </c>
      <c r="B108" s="7" t="str">
        <f t="shared" si="3"/>
        <v>202204</v>
      </c>
      <c r="C108" s="7" t="s">
        <v>9</v>
      </c>
      <c r="D108" s="7" t="str">
        <f>"202209180416"</f>
        <v>202209180416</v>
      </c>
      <c r="E108" s="8">
        <v>0</v>
      </c>
    </row>
    <row r="109" s="1" customFormat="1" ht="18" customHeight="1" spans="1:5">
      <c r="A109" s="7">
        <v>107</v>
      </c>
      <c r="B109" s="7" t="str">
        <f t="shared" si="3"/>
        <v>202204</v>
      </c>
      <c r="C109" s="7" t="s">
        <v>9</v>
      </c>
      <c r="D109" s="7" t="str">
        <f>"202209180417"</f>
        <v>202209180417</v>
      </c>
      <c r="E109" s="8">
        <v>69</v>
      </c>
    </row>
    <row r="110" s="1" customFormat="1" ht="18" customHeight="1" spans="1:5">
      <c r="A110" s="7">
        <v>108</v>
      </c>
      <c r="B110" s="7" t="str">
        <f t="shared" si="3"/>
        <v>202204</v>
      </c>
      <c r="C110" s="7" t="s">
        <v>9</v>
      </c>
      <c r="D110" s="7" t="str">
        <f>"202209180418"</f>
        <v>202209180418</v>
      </c>
      <c r="E110" s="8">
        <v>57</v>
      </c>
    </row>
    <row r="111" s="1" customFormat="1" ht="18" customHeight="1" spans="1:5">
      <c r="A111" s="7">
        <v>109</v>
      </c>
      <c r="B111" s="7" t="str">
        <f t="shared" si="3"/>
        <v>202204</v>
      </c>
      <c r="C111" s="7" t="s">
        <v>9</v>
      </c>
      <c r="D111" s="7" t="str">
        <f>"202209180419"</f>
        <v>202209180419</v>
      </c>
      <c r="E111" s="8">
        <v>0</v>
      </c>
    </row>
    <row r="112" s="1" customFormat="1" ht="18" customHeight="1" spans="1:5">
      <c r="A112" s="7">
        <v>110</v>
      </c>
      <c r="B112" s="7" t="str">
        <f t="shared" si="3"/>
        <v>202204</v>
      </c>
      <c r="C112" s="7" t="s">
        <v>9</v>
      </c>
      <c r="D112" s="7" t="str">
        <f>"202209180420"</f>
        <v>202209180420</v>
      </c>
      <c r="E112" s="8">
        <v>70</v>
      </c>
    </row>
    <row r="113" s="1" customFormat="1" ht="18" customHeight="1" spans="1:5">
      <c r="A113" s="7">
        <v>111</v>
      </c>
      <c r="B113" s="7" t="str">
        <f t="shared" ref="B113:B131" si="4">"202205"</f>
        <v>202205</v>
      </c>
      <c r="C113" s="7" t="s">
        <v>10</v>
      </c>
      <c r="D113" s="7" t="str">
        <f>"202209180421"</f>
        <v>202209180421</v>
      </c>
      <c r="E113" s="8">
        <v>71</v>
      </c>
    </row>
    <row r="114" s="1" customFormat="1" ht="18" customHeight="1" spans="1:5">
      <c r="A114" s="7">
        <v>112</v>
      </c>
      <c r="B114" s="7" t="str">
        <f t="shared" si="4"/>
        <v>202205</v>
      </c>
      <c r="C114" s="7" t="s">
        <v>10</v>
      </c>
      <c r="D114" s="7" t="str">
        <f>"202209180422"</f>
        <v>202209180422</v>
      </c>
      <c r="E114" s="8">
        <v>0</v>
      </c>
    </row>
    <row r="115" s="1" customFormat="1" ht="18" customHeight="1" spans="1:5">
      <c r="A115" s="7">
        <v>113</v>
      </c>
      <c r="B115" s="7" t="str">
        <f t="shared" si="4"/>
        <v>202205</v>
      </c>
      <c r="C115" s="7" t="s">
        <v>10</v>
      </c>
      <c r="D115" s="7" t="str">
        <f>"202209180423"</f>
        <v>202209180423</v>
      </c>
      <c r="E115" s="8">
        <v>73</v>
      </c>
    </row>
    <row r="116" s="1" customFormat="1" ht="18" customHeight="1" spans="1:5">
      <c r="A116" s="7">
        <v>114</v>
      </c>
      <c r="B116" s="7" t="str">
        <f t="shared" si="4"/>
        <v>202205</v>
      </c>
      <c r="C116" s="7" t="s">
        <v>10</v>
      </c>
      <c r="D116" s="7" t="str">
        <f>"202209180424"</f>
        <v>202209180424</v>
      </c>
      <c r="E116" s="8">
        <v>69</v>
      </c>
    </row>
    <row r="117" s="1" customFormat="1" ht="18" customHeight="1" spans="1:5">
      <c r="A117" s="7">
        <v>115</v>
      </c>
      <c r="B117" s="7" t="str">
        <f t="shared" si="4"/>
        <v>202205</v>
      </c>
      <c r="C117" s="7" t="s">
        <v>10</v>
      </c>
      <c r="D117" s="7" t="str">
        <f>"202209180425"</f>
        <v>202209180425</v>
      </c>
      <c r="E117" s="8">
        <v>0</v>
      </c>
    </row>
    <row r="118" s="1" customFormat="1" ht="18" customHeight="1" spans="1:5">
      <c r="A118" s="7">
        <v>116</v>
      </c>
      <c r="B118" s="7" t="str">
        <f t="shared" si="4"/>
        <v>202205</v>
      </c>
      <c r="C118" s="7" t="s">
        <v>10</v>
      </c>
      <c r="D118" s="7" t="str">
        <f>"202209180426"</f>
        <v>202209180426</v>
      </c>
      <c r="E118" s="8">
        <v>0</v>
      </c>
    </row>
    <row r="119" s="1" customFormat="1" ht="18" customHeight="1" spans="1:5">
      <c r="A119" s="7">
        <v>117</v>
      </c>
      <c r="B119" s="7" t="str">
        <f t="shared" si="4"/>
        <v>202205</v>
      </c>
      <c r="C119" s="7" t="s">
        <v>10</v>
      </c>
      <c r="D119" s="7" t="str">
        <f>"202209180427"</f>
        <v>202209180427</v>
      </c>
      <c r="E119" s="8">
        <v>62</v>
      </c>
    </row>
    <row r="120" s="1" customFormat="1" ht="18" customHeight="1" spans="1:5">
      <c r="A120" s="7">
        <v>118</v>
      </c>
      <c r="B120" s="7" t="str">
        <f t="shared" si="4"/>
        <v>202205</v>
      </c>
      <c r="C120" s="7" t="s">
        <v>10</v>
      </c>
      <c r="D120" s="7" t="str">
        <f>"202209180428"</f>
        <v>202209180428</v>
      </c>
      <c r="E120" s="8">
        <v>0</v>
      </c>
    </row>
    <row r="121" s="1" customFormat="1" ht="18" customHeight="1" spans="1:5">
      <c r="A121" s="7">
        <v>119</v>
      </c>
      <c r="B121" s="7" t="str">
        <f t="shared" si="4"/>
        <v>202205</v>
      </c>
      <c r="C121" s="7" t="s">
        <v>10</v>
      </c>
      <c r="D121" s="7" t="str">
        <f>"202209180429"</f>
        <v>202209180429</v>
      </c>
      <c r="E121" s="8">
        <v>57</v>
      </c>
    </row>
    <row r="122" s="1" customFormat="1" ht="18" customHeight="1" spans="1:5">
      <c r="A122" s="7">
        <v>120</v>
      </c>
      <c r="B122" s="7" t="str">
        <f t="shared" si="4"/>
        <v>202205</v>
      </c>
      <c r="C122" s="7" t="s">
        <v>10</v>
      </c>
      <c r="D122" s="7" t="str">
        <f>"202209180430"</f>
        <v>202209180430</v>
      </c>
      <c r="E122" s="8">
        <v>0</v>
      </c>
    </row>
    <row r="123" s="1" customFormat="1" ht="18" customHeight="1" spans="1:5">
      <c r="A123" s="7">
        <v>121</v>
      </c>
      <c r="B123" s="7" t="str">
        <f t="shared" si="4"/>
        <v>202205</v>
      </c>
      <c r="C123" s="7" t="s">
        <v>10</v>
      </c>
      <c r="D123" s="7" t="str">
        <f>"202209180501"</f>
        <v>202209180501</v>
      </c>
      <c r="E123" s="8">
        <v>63</v>
      </c>
    </row>
    <row r="124" s="1" customFormat="1" ht="18" customHeight="1" spans="1:5">
      <c r="A124" s="7">
        <v>122</v>
      </c>
      <c r="B124" s="7" t="str">
        <f t="shared" si="4"/>
        <v>202205</v>
      </c>
      <c r="C124" s="7" t="s">
        <v>10</v>
      </c>
      <c r="D124" s="7" t="str">
        <f>"202209180502"</f>
        <v>202209180502</v>
      </c>
      <c r="E124" s="8">
        <v>0</v>
      </c>
    </row>
    <row r="125" s="1" customFormat="1" ht="18" customHeight="1" spans="1:5">
      <c r="A125" s="7">
        <v>123</v>
      </c>
      <c r="B125" s="7" t="str">
        <f t="shared" si="4"/>
        <v>202205</v>
      </c>
      <c r="C125" s="7" t="s">
        <v>10</v>
      </c>
      <c r="D125" s="7" t="str">
        <f>"202209180503"</f>
        <v>202209180503</v>
      </c>
      <c r="E125" s="8">
        <v>54</v>
      </c>
    </row>
    <row r="126" s="1" customFormat="1" ht="18" customHeight="1" spans="1:5">
      <c r="A126" s="7">
        <v>124</v>
      </c>
      <c r="B126" s="7" t="str">
        <f t="shared" si="4"/>
        <v>202205</v>
      </c>
      <c r="C126" s="7" t="s">
        <v>10</v>
      </c>
      <c r="D126" s="7" t="str">
        <f>"202209180504"</f>
        <v>202209180504</v>
      </c>
      <c r="E126" s="8">
        <v>0</v>
      </c>
    </row>
    <row r="127" s="1" customFormat="1" ht="18" customHeight="1" spans="1:5">
      <c r="A127" s="7">
        <v>125</v>
      </c>
      <c r="B127" s="7" t="str">
        <f t="shared" si="4"/>
        <v>202205</v>
      </c>
      <c r="C127" s="7" t="s">
        <v>10</v>
      </c>
      <c r="D127" s="7" t="str">
        <f>"202209180505"</f>
        <v>202209180505</v>
      </c>
      <c r="E127" s="8">
        <v>0</v>
      </c>
    </row>
    <row r="128" s="1" customFormat="1" ht="18" customHeight="1" spans="1:5">
      <c r="A128" s="7">
        <v>126</v>
      </c>
      <c r="B128" s="7" t="str">
        <f t="shared" si="4"/>
        <v>202205</v>
      </c>
      <c r="C128" s="7" t="s">
        <v>10</v>
      </c>
      <c r="D128" s="7" t="str">
        <f>"202209180506"</f>
        <v>202209180506</v>
      </c>
      <c r="E128" s="8">
        <v>66</v>
      </c>
    </row>
    <row r="129" s="1" customFormat="1" ht="18" customHeight="1" spans="1:5">
      <c r="A129" s="7">
        <v>127</v>
      </c>
      <c r="B129" s="7" t="str">
        <f t="shared" si="4"/>
        <v>202205</v>
      </c>
      <c r="C129" s="7" t="s">
        <v>10</v>
      </c>
      <c r="D129" s="7" t="str">
        <f>"202209180507"</f>
        <v>202209180507</v>
      </c>
      <c r="E129" s="8">
        <v>77</v>
      </c>
    </row>
    <row r="130" s="1" customFormat="1" ht="18" customHeight="1" spans="1:5">
      <c r="A130" s="7">
        <v>128</v>
      </c>
      <c r="B130" s="7" t="str">
        <f t="shared" si="4"/>
        <v>202205</v>
      </c>
      <c r="C130" s="7" t="s">
        <v>10</v>
      </c>
      <c r="D130" s="7" t="str">
        <f>"202209180508"</f>
        <v>202209180508</v>
      </c>
      <c r="E130" s="8">
        <v>0</v>
      </c>
    </row>
    <row r="131" s="1" customFormat="1" ht="18" customHeight="1" spans="1:5">
      <c r="A131" s="7">
        <v>129</v>
      </c>
      <c r="B131" s="7" t="str">
        <f t="shared" si="4"/>
        <v>202205</v>
      </c>
      <c r="C131" s="7" t="s">
        <v>10</v>
      </c>
      <c r="D131" s="7" t="str">
        <f>"202209180509"</f>
        <v>202209180509</v>
      </c>
      <c r="E131" s="8">
        <v>0</v>
      </c>
    </row>
    <row r="132" s="1" customFormat="1" ht="18" customHeight="1" spans="1:5">
      <c r="A132" s="7">
        <v>130</v>
      </c>
      <c r="B132" s="7" t="str">
        <f t="shared" ref="B132:B137" si="5">"202206"</f>
        <v>202206</v>
      </c>
      <c r="C132" s="7" t="s">
        <v>11</v>
      </c>
      <c r="D132" s="7" t="str">
        <f>"202209180510"</f>
        <v>202209180510</v>
      </c>
      <c r="E132" s="8">
        <v>0</v>
      </c>
    </row>
    <row r="133" s="1" customFormat="1" ht="18" customHeight="1" spans="1:5">
      <c r="A133" s="7">
        <v>131</v>
      </c>
      <c r="B133" s="7" t="str">
        <f t="shared" si="5"/>
        <v>202206</v>
      </c>
      <c r="C133" s="7" t="s">
        <v>11</v>
      </c>
      <c r="D133" s="7" t="str">
        <f>"202209180511"</f>
        <v>202209180511</v>
      </c>
      <c r="E133" s="8">
        <v>0</v>
      </c>
    </row>
    <row r="134" s="1" customFormat="1" ht="18" customHeight="1" spans="1:5">
      <c r="A134" s="7">
        <v>132</v>
      </c>
      <c r="B134" s="7" t="str">
        <f t="shared" si="5"/>
        <v>202206</v>
      </c>
      <c r="C134" s="7" t="s">
        <v>11</v>
      </c>
      <c r="D134" s="7" t="str">
        <f>"202209180512"</f>
        <v>202209180512</v>
      </c>
      <c r="E134" s="8">
        <v>73</v>
      </c>
    </row>
    <row r="135" s="1" customFormat="1" ht="18" customHeight="1" spans="1:5">
      <c r="A135" s="7">
        <v>133</v>
      </c>
      <c r="B135" s="7" t="str">
        <f t="shared" si="5"/>
        <v>202206</v>
      </c>
      <c r="C135" s="7" t="s">
        <v>11</v>
      </c>
      <c r="D135" s="7" t="str">
        <f>"202209180513"</f>
        <v>202209180513</v>
      </c>
      <c r="E135" s="8">
        <v>57</v>
      </c>
    </row>
    <row r="136" s="1" customFormat="1" ht="18" customHeight="1" spans="1:5">
      <c r="A136" s="7">
        <v>134</v>
      </c>
      <c r="B136" s="7" t="str">
        <f t="shared" si="5"/>
        <v>202206</v>
      </c>
      <c r="C136" s="7" t="s">
        <v>11</v>
      </c>
      <c r="D136" s="7" t="str">
        <f>"202209180514"</f>
        <v>202209180514</v>
      </c>
      <c r="E136" s="8">
        <v>73</v>
      </c>
    </row>
    <row r="137" s="1" customFormat="1" ht="18" customHeight="1" spans="1:5">
      <c r="A137" s="7">
        <v>135</v>
      </c>
      <c r="B137" s="7" t="str">
        <f t="shared" si="5"/>
        <v>202206</v>
      </c>
      <c r="C137" s="7" t="s">
        <v>11</v>
      </c>
      <c r="D137" s="7" t="str">
        <f>"202209180515"</f>
        <v>202209180515</v>
      </c>
      <c r="E137" s="8">
        <v>0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胡德林</cp:lastModifiedBy>
  <dcterms:created xsi:type="dcterms:W3CDTF">2022-09-21T02:29:00Z</dcterms:created>
  <dcterms:modified xsi:type="dcterms:W3CDTF">2022-09-21T06:42:01Z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1A9F3B6A4CE74226ACC75C46AC9BB6E2</vt:lpwstr>
  </property>
  <property fmtid="{D5CDD505-2E9C-101B-9397-08002B2CF9AE}" pid="3" name="KSOProductBuildVer">
    <vt:lpwstr>2052-11.1.0.12358</vt:lpwstr>
  </property>
</Properties>
</file>