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30" activeTab="0"/>
  </bookViews>
  <sheets>
    <sheet name="固镇县民政局" sheetId="1" r:id="rId1"/>
  </sheets>
  <definedNames>
    <definedName name="_xlnm._FilterDatabase" localSheetId="0" hidden="1">'固镇县民政局'!$A$2:$F$108</definedName>
    <definedName name="_xlnm.Print_Titles" localSheetId="0">'固镇县民政局'!$1:$2</definedName>
  </definedNames>
  <calcPr fullCalcOnLoad="1"/>
</workbook>
</file>

<file path=xl/sharedStrings.xml><?xml version="1.0" encoding="utf-8"?>
<sst xmlns="http://schemas.openxmlformats.org/spreadsheetml/2006/main" count="113" uniqueCount="8">
  <si>
    <t>固镇县民政局公开招聘劳务派遣社会救助
工作人员笔试成绩</t>
  </si>
  <si>
    <t>序号</t>
  </si>
  <si>
    <t>岗位代码</t>
  </si>
  <si>
    <t>准考证号</t>
  </si>
  <si>
    <t>考场号</t>
  </si>
  <si>
    <t>座位号</t>
  </si>
  <si>
    <t>公共基础
知识成绩</t>
  </si>
  <si>
    <t>社会救助01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</si>
</sst>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20" fillId="10" borderId="0" applyNumberFormat="0" applyBorder="0" applyAlignment="0" applyProtection="0"/>
    <xf numFmtId="0" fontId="14" fillId="9" borderId="7" applyNumberFormat="0" applyAlignment="0" applyProtection="0"/>
    <xf numFmtId="0" fontId="3" fillId="3" borderId="4" applyNumberFormat="0" applyAlignment="0" applyProtection="0"/>
    <xf numFmtId="0" fontId="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="115" zoomScaleNormal="115" zoomScalePageLayoutView="0" workbookViewId="0" topLeftCell="A1">
      <selection activeCell="C10" sqref="C10"/>
    </sheetView>
  </sheetViews>
  <sheetFormatPr defaultColWidth="9.00390625" defaultRowHeight="13.5"/>
  <cols>
    <col min="1" max="1" width="6.375" style="1" customWidth="1"/>
    <col min="2" max="2" width="16.00390625" style="1" customWidth="1"/>
    <col min="3" max="3" width="15.00390625" style="1" customWidth="1"/>
    <col min="4" max="5" width="10.125" style="1" customWidth="1"/>
    <col min="6" max="6" width="14.50390625" style="1" customWidth="1"/>
    <col min="7" max="16384" width="9.00390625" style="1" customWidth="1"/>
  </cols>
  <sheetData>
    <row r="1" spans="1:6" ht="48" customHeight="1">
      <c r="A1" s="5" t="s">
        <v>0</v>
      </c>
      <c r="B1" s="6"/>
      <c r="C1" s="6"/>
      <c r="D1" s="6"/>
      <c r="E1" s="6"/>
      <c r="F1" s="6"/>
    </row>
    <row r="2" spans="1:6" ht="30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22.5" customHeight="1">
      <c r="A3" s="4">
        <v>1</v>
      </c>
      <c r="B3" s="4" t="s">
        <v>7</v>
      </c>
      <c r="C3" s="4" t="str">
        <f>"202270101"</f>
        <v>202270101</v>
      </c>
      <c r="D3" s="4" t="str">
        <f aca="true" t="shared" si="0" ref="D3:D32">"01"</f>
        <v>01</v>
      </c>
      <c r="E3" s="4" t="str">
        <f>"01"</f>
        <v>01</v>
      </c>
      <c r="F3" s="4">
        <v>75</v>
      </c>
    </row>
    <row r="4" spans="1:6" ht="22.5" customHeight="1">
      <c r="A4" s="4">
        <v>2</v>
      </c>
      <c r="B4" s="4" t="s">
        <v>7</v>
      </c>
      <c r="C4" s="4" t="str">
        <f>"202270102"</f>
        <v>202270102</v>
      </c>
      <c r="D4" s="4" t="str">
        <f t="shared" si="0"/>
        <v>01</v>
      </c>
      <c r="E4" s="4" t="str">
        <f>"02"</f>
        <v>02</v>
      </c>
      <c r="F4" s="4">
        <v>69</v>
      </c>
    </row>
    <row r="5" spans="1:6" ht="22.5" customHeight="1">
      <c r="A5" s="4">
        <v>3</v>
      </c>
      <c r="B5" s="4" t="s">
        <v>7</v>
      </c>
      <c r="C5" s="4" t="str">
        <f>"202270103"</f>
        <v>202270103</v>
      </c>
      <c r="D5" s="4" t="str">
        <f t="shared" si="0"/>
        <v>01</v>
      </c>
      <c r="E5" s="4" t="str">
        <f>"03"</f>
        <v>03</v>
      </c>
      <c r="F5" s="4">
        <v>56</v>
      </c>
    </row>
    <row r="6" spans="1:6" ht="22.5" customHeight="1">
      <c r="A6" s="4">
        <v>4</v>
      </c>
      <c r="B6" s="4" t="s">
        <v>7</v>
      </c>
      <c r="C6" s="4" t="str">
        <f>"202270104"</f>
        <v>202270104</v>
      </c>
      <c r="D6" s="4" t="str">
        <f t="shared" si="0"/>
        <v>01</v>
      </c>
      <c r="E6" s="4" t="str">
        <f>"04"</f>
        <v>04</v>
      </c>
      <c r="F6" s="4">
        <v>0</v>
      </c>
    </row>
    <row r="7" spans="1:6" ht="22.5" customHeight="1">
      <c r="A7" s="4">
        <v>5</v>
      </c>
      <c r="B7" s="4" t="s">
        <v>7</v>
      </c>
      <c r="C7" s="4" t="str">
        <f>"202270105"</f>
        <v>202270105</v>
      </c>
      <c r="D7" s="4" t="str">
        <f t="shared" si="0"/>
        <v>01</v>
      </c>
      <c r="E7" s="4" t="str">
        <f>"05"</f>
        <v>05</v>
      </c>
      <c r="F7" s="4">
        <v>65.5</v>
      </c>
    </row>
    <row r="8" spans="1:6" ht="22.5" customHeight="1">
      <c r="A8" s="4">
        <v>6</v>
      </c>
      <c r="B8" s="4" t="s">
        <v>7</v>
      </c>
      <c r="C8" s="4" t="str">
        <f>"202270106"</f>
        <v>202270106</v>
      </c>
      <c r="D8" s="4" t="str">
        <f t="shared" si="0"/>
        <v>01</v>
      </c>
      <c r="E8" s="4" t="str">
        <f>"06"</f>
        <v>06</v>
      </c>
      <c r="F8" s="4">
        <v>74.5</v>
      </c>
    </row>
    <row r="9" spans="1:6" ht="22.5" customHeight="1">
      <c r="A9" s="4">
        <v>7</v>
      </c>
      <c r="B9" s="4" t="s">
        <v>7</v>
      </c>
      <c r="C9" s="4" t="str">
        <f>"202270107"</f>
        <v>202270107</v>
      </c>
      <c r="D9" s="4" t="str">
        <f t="shared" si="0"/>
        <v>01</v>
      </c>
      <c r="E9" s="4" t="str">
        <f>"07"</f>
        <v>07</v>
      </c>
      <c r="F9" s="4">
        <v>70</v>
      </c>
    </row>
    <row r="10" spans="1:6" ht="22.5" customHeight="1">
      <c r="A10" s="4">
        <v>8</v>
      </c>
      <c r="B10" s="4" t="s">
        <v>7</v>
      </c>
      <c r="C10" s="4" t="str">
        <f>"202270108"</f>
        <v>202270108</v>
      </c>
      <c r="D10" s="4" t="str">
        <f t="shared" si="0"/>
        <v>01</v>
      </c>
      <c r="E10" s="4" t="str">
        <f>"08"</f>
        <v>08</v>
      </c>
      <c r="F10" s="4">
        <v>78.5</v>
      </c>
    </row>
    <row r="11" spans="1:6" ht="22.5" customHeight="1">
      <c r="A11" s="4">
        <v>9</v>
      </c>
      <c r="B11" s="4" t="s">
        <v>7</v>
      </c>
      <c r="C11" s="4" t="str">
        <f>"202270109"</f>
        <v>202270109</v>
      </c>
      <c r="D11" s="4" t="str">
        <f t="shared" si="0"/>
        <v>01</v>
      </c>
      <c r="E11" s="4" t="str">
        <f>"09"</f>
        <v>09</v>
      </c>
      <c r="F11" s="4">
        <v>64.5</v>
      </c>
    </row>
    <row r="12" spans="1:6" ht="22.5" customHeight="1">
      <c r="A12" s="4">
        <v>10</v>
      </c>
      <c r="B12" s="4" t="s">
        <v>7</v>
      </c>
      <c r="C12" s="4" t="str">
        <f>"202270110"</f>
        <v>202270110</v>
      </c>
      <c r="D12" s="4" t="str">
        <f t="shared" si="0"/>
        <v>01</v>
      </c>
      <c r="E12" s="4" t="str">
        <f>"10"</f>
        <v>10</v>
      </c>
      <c r="F12" s="4">
        <v>0</v>
      </c>
    </row>
    <row r="13" spans="1:6" ht="22.5" customHeight="1">
      <c r="A13" s="4">
        <v>11</v>
      </c>
      <c r="B13" s="4" t="s">
        <v>7</v>
      </c>
      <c r="C13" s="4" t="str">
        <f>"202270111"</f>
        <v>202270111</v>
      </c>
      <c r="D13" s="4" t="str">
        <f t="shared" si="0"/>
        <v>01</v>
      </c>
      <c r="E13" s="4" t="str">
        <f>"11"</f>
        <v>11</v>
      </c>
      <c r="F13" s="4">
        <v>0</v>
      </c>
    </row>
    <row r="14" spans="1:6" ht="22.5" customHeight="1">
      <c r="A14" s="4">
        <v>12</v>
      </c>
      <c r="B14" s="4" t="s">
        <v>7</v>
      </c>
      <c r="C14" s="4" t="str">
        <f>"202270112"</f>
        <v>202270112</v>
      </c>
      <c r="D14" s="4" t="str">
        <f t="shared" si="0"/>
        <v>01</v>
      </c>
      <c r="E14" s="4" t="str">
        <f>"12"</f>
        <v>12</v>
      </c>
      <c r="F14" s="4">
        <v>63</v>
      </c>
    </row>
    <row r="15" spans="1:6" ht="22.5" customHeight="1">
      <c r="A15" s="4">
        <v>13</v>
      </c>
      <c r="B15" s="4" t="s">
        <v>7</v>
      </c>
      <c r="C15" s="4" t="str">
        <f>"202270113"</f>
        <v>202270113</v>
      </c>
      <c r="D15" s="4" t="str">
        <f t="shared" si="0"/>
        <v>01</v>
      </c>
      <c r="E15" s="4" t="str">
        <f>"13"</f>
        <v>13</v>
      </c>
      <c r="F15" s="4">
        <v>67.5</v>
      </c>
    </row>
    <row r="16" spans="1:6" ht="22.5" customHeight="1">
      <c r="A16" s="4">
        <v>14</v>
      </c>
      <c r="B16" s="4" t="s">
        <v>7</v>
      </c>
      <c r="C16" s="4" t="str">
        <f>"202270114"</f>
        <v>202270114</v>
      </c>
      <c r="D16" s="4" t="str">
        <f t="shared" si="0"/>
        <v>01</v>
      </c>
      <c r="E16" s="4" t="str">
        <f>"14"</f>
        <v>14</v>
      </c>
      <c r="F16" s="4">
        <v>70</v>
      </c>
    </row>
    <row r="17" spans="1:6" ht="22.5" customHeight="1">
      <c r="A17" s="4">
        <v>15</v>
      </c>
      <c r="B17" s="4" t="s">
        <v>7</v>
      </c>
      <c r="C17" s="4" t="str">
        <f>"202270115"</f>
        <v>202270115</v>
      </c>
      <c r="D17" s="4" t="str">
        <f t="shared" si="0"/>
        <v>01</v>
      </c>
      <c r="E17" s="4" t="str">
        <f>"15"</f>
        <v>15</v>
      </c>
      <c r="F17" s="4">
        <v>65.5</v>
      </c>
    </row>
    <row r="18" spans="1:6" ht="22.5" customHeight="1">
      <c r="A18" s="4">
        <v>16</v>
      </c>
      <c r="B18" s="4" t="s">
        <v>7</v>
      </c>
      <c r="C18" s="4" t="str">
        <f>"202270116"</f>
        <v>202270116</v>
      </c>
      <c r="D18" s="4" t="str">
        <f t="shared" si="0"/>
        <v>01</v>
      </c>
      <c r="E18" s="4" t="str">
        <f>"16"</f>
        <v>16</v>
      </c>
      <c r="F18" s="4">
        <v>83</v>
      </c>
    </row>
    <row r="19" spans="1:6" ht="22.5" customHeight="1">
      <c r="A19" s="4">
        <v>17</v>
      </c>
      <c r="B19" s="4" t="s">
        <v>7</v>
      </c>
      <c r="C19" s="4" t="str">
        <f>"202270117"</f>
        <v>202270117</v>
      </c>
      <c r="D19" s="4" t="str">
        <f t="shared" si="0"/>
        <v>01</v>
      </c>
      <c r="E19" s="4" t="str">
        <f>"17"</f>
        <v>17</v>
      </c>
      <c r="F19" s="4">
        <v>68</v>
      </c>
    </row>
    <row r="20" spans="1:6" ht="22.5" customHeight="1">
      <c r="A20" s="4">
        <v>18</v>
      </c>
      <c r="B20" s="4" t="s">
        <v>7</v>
      </c>
      <c r="C20" s="4" t="str">
        <f>"202270118"</f>
        <v>202270118</v>
      </c>
      <c r="D20" s="4" t="str">
        <f t="shared" si="0"/>
        <v>01</v>
      </c>
      <c r="E20" s="4" t="str">
        <f>"18"</f>
        <v>18</v>
      </c>
      <c r="F20" s="4">
        <v>78</v>
      </c>
    </row>
    <row r="21" spans="1:6" ht="22.5" customHeight="1">
      <c r="A21" s="4">
        <v>19</v>
      </c>
      <c r="B21" s="4" t="s">
        <v>7</v>
      </c>
      <c r="C21" s="4" t="str">
        <f>"202270119"</f>
        <v>202270119</v>
      </c>
      <c r="D21" s="4" t="str">
        <f t="shared" si="0"/>
        <v>01</v>
      </c>
      <c r="E21" s="4" t="str">
        <f>"19"</f>
        <v>19</v>
      </c>
      <c r="F21" s="4">
        <v>64</v>
      </c>
    </row>
    <row r="22" spans="1:6" ht="22.5" customHeight="1">
      <c r="A22" s="4">
        <v>20</v>
      </c>
      <c r="B22" s="4" t="s">
        <v>7</v>
      </c>
      <c r="C22" s="4" t="str">
        <f>"202270120"</f>
        <v>202270120</v>
      </c>
      <c r="D22" s="4" t="str">
        <f t="shared" si="0"/>
        <v>01</v>
      </c>
      <c r="E22" s="4" t="str">
        <f>"20"</f>
        <v>20</v>
      </c>
      <c r="F22" s="4">
        <v>0</v>
      </c>
    </row>
    <row r="23" spans="1:6" ht="22.5" customHeight="1">
      <c r="A23" s="4">
        <v>21</v>
      </c>
      <c r="B23" s="4" t="s">
        <v>7</v>
      </c>
      <c r="C23" s="4" t="str">
        <f>"202270121"</f>
        <v>202270121</v>
      </c>
      <c r="D23" s="4" t="str">
        <f t="shared" si="0"/>
        <v>01</v>
      </c>
      <c r="E23" s="4" t="str">
        <f>"21"</f>
        <v>21</v>
      </c>
      <c r="F23" s="4">
        <v>73</v>
      </c>
    </row>
    <row r="24" spans="1:6" ht="22.5" customHeight="1">
      <c r="A24" s="4">
        <v>22</v>
      </c>
      <c r="B24" s="4" t="s">
        <v>7</v>
      </c>
      <c r="C24" s="4" t="str">
        <f>"202270122"</f>
        <v>202270122</v>
      </c>
      <c r="D24" s="4" t="str">
        <f t="shared" si="0"/>
        <v>01</v>
      </c>
      <c r="E24" s="4" t="str">
        <f>"22"</f>
        <v>22</v>
      </c>
      <c r="F24" s="4">
        <v>59</v>
      </c>
    </row>
    <row r="25" spans="1:6" ht="22.5" customHeight="1">
      <c r="A25" s="4">
        <v>23</v>
      </c>
      <c r="B25" s="4" t="s">
        <v>7</v>
      </c>
      <c r="C25" s="4" t="str">
        <f>"202270123"</f>
        <v>202270123</v>
      </c>
      <c r="D25" s="4" t="str">
        <f t="shared" si="0"/>
        <v>01</v>
      </c>
      <c r="E25" s="4" t="str">
        <f>"23"</f>
        <v>23</v>
      </c>
      <c r="F25" s="4">
        <v>0</v>
      </c>
    </row>
    <row r="26" spans="1:6" ht="22.5" customHeight="1">
      <c r="A26" s="4">
        <v>24</v>
      </c>
      <c r="B26" s="4" t="s">
        <v>7</v>
      </c>
      <c r="C26" s="4" t="str">
        <f>"202270124"</f>
        <v>202270124</v>
      </c>
      <c r="D26" s="4" t="str">
        <f t="shared" si="0"/>
        <v>01</v>
      </c>
      <c r="E26" s="4" t="str">
        <f>"24"</f>
        <v>24</v>
      </c>
      <c r="F26" s="4">
        <v>76.5</v>
      </c>
    </row>
    <row r="27" spans="1:6" ht="22.5" customHeight="1">
      <c r="A27" s="4">
        <v>25</v>
      </c>
      <c r="B27" s="4" t="s">
        <v>7</v>
      </c>
      <c r="C27" s="4" t="str">
        <f>"202270125"</f>
        <v>202270125</v>
      </c>
      <c r="D27" s="4" t="str">
        <f t="shared" si="0"/>
        <v>01</v>
      </c>
      <c r="E27" s="4" t="str">
        <f>"25"</f>
        <v>25</v>
      </c>
      <c r="F27" s="4">
        <v>0</v>
      </c>
    </row>
    <row r="28" spans="1:6" ht="22.5" customHeight="1">
      <c r="A28" s="4">
        <v>26</v>
      </c>
      <c r="B28" s="4" t="s">
        <v>7</v>
      </c>
      <c r="C28" s="4" t="str">
        <f>"202270126"</f>
        <v>202270126</v>
      </c>
      <c r="D28" s="4" t="str">
        <f t="shared" si="0"/>
        <v>01</v>
      </c>
      <c r="E28" s="4" t="str">
        <f>"26"</f>
        <v>26</v>
      </c>
      <c r="F28" s="4">
        <v>0</v>
      </c>
    </row>
    <row r="29" spans="1:6" ht="22.5" customHeight="1">
      <c r="A29" s="4">
        <v>27</v>
      </c>
      <c r="B29" s="4" t="s">
        <v>7</v>
      </c>
      <c r="C29" s="4" t="str">
        <f>"202270127"</f>
        <v>202270127</v>
      </c>
      <c r="D29" s="4" t="str">
        <f t="shared" si="0"/>
        <v>01</v>
      </c>
      <c r="E29" s="4" t="str">
        <f>"27"</f>
        <v>27</v>
      </c>
      <c r="F29" s="4">
        <v>68</v>
      </c>
    </row>
    <row r="30" spans="1:6" ht="22.5" customHeight="1">
      <c r="A30" s="4">
        <v>28</v>
      </c>
      <c r="B30" s="4" t="s">
        <v>7</v>
      </c>
      <c r="C30" s="4" t="str">
        <f>"202270128"</f>
        <v>202270128</v>
      </c>
      <c r="D30" s="4" t="str">
        <f t="shared" si="0"/>
        <v>01</v>
      </c>
      <c r="E30" s="4" t="str">
        <f>"28"</f>
        <v>28</v>
      </c>
      <c r="F30" s="4">
        <v>0</v>
      </c>
    </row>
    <row r="31" spans="1:6" ht="22.5" customHeight="1">
      <c r="A31" s="4">
        <v>29</v>
      </c>
      <c r="B31" s="4" t="s">
        <v>7</v>
      </c>
      <c r="C31" s="4" t="str">
        <f>"202270129"</f>
        <v>202270129</v>
      </c>
      <c r="D31" s="4" t="str">
        <f t="shared" si="0"/>
        <v>01</v>
      </c>
      <c r="E31" s="4" t="str">
        <f>"29"</f>
        <v>29</v>
      </c>
      <c r="F31" s="4">
        <v>0</v>
      </c>
    </row>
    <row r="32" spans="1:6" ht="22.5" customHeight="1">
      <c r="A32" s="4">
        <v>30</v>
      </c>
      <c r="B32" s="4" t="s">
        <v>7</v>
      </c>
      <c r="C32" s="4" t="str">
        <f>"202270130"</f>
        <v>202270130</v>
      </c>
      <c r="D32" s="4" t="str">
        <f t="shared" si="0"/>
        <v>01</v>
      </c>
      <c r="E32" s="4" t="str">
        <f>"30"</f>
        <v>30</v>
      </c>
      <c r="F32" s="4">
        <v>0</v>
      </c>
    </row>
    <row r="33" spans="1:6" ht="22.5" customHeight="1">
      <c r="A33" s="4">
        <v>31</v>
      </c>
      <c r="B33" s="4" t="s">
        <v>7</v>
      </c>
      <c r="C33" s="4" t="str">
        <f>"202270201"</f>
        <v>202270201</v>
      </c>
      <c r="D33" s="4" t="str">
        <f aca="true" t="shared" si="1" ref="D33:D62">"02"</f>
        <v>02</v>
      </c>
      <c r="E33" s="4" t="str">
        <f>"01"</f>
        <v>01</v>
      </c>
      <c r="F33" s="4">
        <v>69</v>
      </c>
    </row>
    <row r="34" spans="1:6" ht="22.5" customHeight="1">
      <c r="A34" s="4">
        <v>32</v>
      </c>
      <c r="B34" s="4" t="s">
        <v>7</v>
      </c>
      <c r="C34" s="4" t="str">
        <f>"202270202"</f>
        <v>202270202</v>
      </c>
      <c r="D34" s="4" t="str">
        <f t="shared" si="1"/>
        <v>02</v>
      </c>
      <c r="E34" s="4" t="str">
        <f>"02"</f>
        <v>02</v>
      </c>
      <c r="F34" s="4">
        <v>0</v>
      </c>
    </row>
    <row r="35" spans="1:6" ht="22.5" customHeight="1">
      <c r="A35" s="4">
        <v>33</v>
      </c>
      <c r="B35" s="4" t="s">
        <v>7</v>
      </c>
      <c r="C35" s="4" t="str">
        <f>"202270203"</f>
        <v>202270203</v>
      </c>
      <c r="D35" s="4" t="str">
        <f t="shared" si="1"/>
        <v>02</v>
      </c>
      <c r="E35" s="4" t="str">
        <f>"03"</f>
        <v>03</v>
      </c>
      <c r="F35" s="4">
        <v>73.5</v>
      </c>
    </row>
    <row r="36" spans="1:6" ht="22.5" customHeight="1">
      <c r="A36" s="4">
        <v>34</v>
      </c>
      <c r="B36" s="4" t="s">
        <v>7</v>
      </c>
      <c r="C36" s="4" t="str">
        <f>"202270204"</f>
        <v>202270204</v>
      </c>
      <c r="D36" s="4" t="str">
        <f t="shared" si="1"/>
        <v>02</v>
      </c>
      <c r="E36" s="4" t="str">
        <f>"04"</f>
        <v>04</v>
      </c>
      <c r="F36" s="4">
        <v>71</v>
      </c>
    </row>
    <row r="37" spans="1:6" ht="22.5" customHeight="1">
      <c r="A37" s="4">
        <v>35</v>
      </c>
      <c r="B37" s="4" t="s">
        <v>7</v>
      </c>
      <c r="C37" s="4" t="str">
        <f>"202270205"</f>
        <v>202270205</v>
      </c>
      <c r="D37" s="4" t="str">
        <f t="shared" si="1"/>
        <v>02</v>
      </c>
      <c r="E37" s="4" t="str">
        <f>"05"</f>
        <v>05</v>
      </c>
      <c r="F37" s="4">
        <v>65</v>
      </c>
    </row>
    <row r="38" spans="1:6" ht="22.5" customHeight="1">
      <c r="A38" s="4">
        <v>36</v>
      </c>
      <c r="B38" s="4" t="s">
        <v>7</v>
      </c>
      <c r="C38" s="4" t="str">
        <f>"202270206"</f>
        <v>202270206</v>
      </c>
      <c r="D38" s="4" t="str">
        <f t="shared" si="1"/>
        <v>02</v>
      </c>
      <c r="E38" s="4" t="str">
        <f>"06"</f>
        <v>06</v>
      </c>
      <c r="F38" s="4">
        <v>78</v>
      </c>
    </row>
    <row r="39" spans="1:6" ht="22.5" customHeight="1">
      <c r="A39" s="4">
        <v>37</v>
      </c>
      <c r="B39" s="4" t="s">
        <v>7</v>
      </c>
      <c r="C39" s="4" t="str">
        <f>"202270207"</f>
        <v>202270207</v>
      </c>
      <c r="D39" s="4" t="str">
        <f t="shared" si="1"/>
        <v>02</v>
      </c>
      <c r="E39" s="4" t="str">
        <f>"07"</f>
        <v>07</v>
      </c>
      <c r="F39" s="4">
        <v>77.5</v>
      </c>
    </row>
    <row r="40" spans="1:6" ht="22.5" customHeight="1">
      <c r="A40" s="4">
        <v>38</v>
      </c>
      <c r="B40" s="4" t="s">
        <v>7</v>
      </c>
      <c r="C40" s="4" t="str">
        <f>"202270208"</f>
        <v>202270208</v>
      </c>
      <c r="D40" s="4" t="str">
        <f t="shared" si="1"/>
        <v>02</v>
      </c>
      <c r="E40" s="4" t="str">
        <f>"08"</f>
        <v>08</v>
      </c>
      <c r="F40" s="4">
        <v>66.5</v>
      </c>
    </row>
    <row r="41" spans="1:6" ht="22.5" customHeight="1">
      <c r="A41" s="4">
        <v>39</v>
      </c>
      <c r="B41" s="4" t="s">
        <v>7</v>
      </c>
      <c r="C41" s="4" t="str">
        <f>"202270209"</f>
        <v>202270209</v>
      </c>
      <c r="D41" s="4" t="str">
        <f t="shared" si="1"/>
        <v>02</v>
      </c>
      <c r="E41" s="4" t="str">
        <f>"09"</f>
        <v>09</v>
      </c>
      <c r="F41" s="4">
        <v>0</v>
      </c>
    </row>
    <row r="42" spans="1:6" ht="22.5" customHeight="1">
      <c r="A42" s="4">
        <v>40</v>
      </c>
      <c r="B42" s="4" t="s">
        <v>7</v>
      </c>
      <c r="C42" s="4" t="str">
        <f>"202270210"</f>
        <v>202270210</v>
      </c>
      <c r="D42" s="4" t="str">
        <f t="shared" si="1"/>
        <v>02</v>
      </c>
      <c r="E42" s="4" t="str">
        <f>"10"</f>
        <v>10</v>
      </c>
      <c r="F42" s="4">
        <v>76</v>
      </c>
    </row>
    <row r="43" spans="1:6" ht="22.5" customHeight="1">
      <c r="A43" s="4">
        <v>41</v>
      </c>
      <c r="B43" s="4" t="s">
        <v>7</v>
      </c>
      <c r="C43" s="4" t="str">
        <f>"202270211"</f>
        <v>202270211</v>
      </c>
      <c r="D43" s="4" t="str">
        <f t="shared" si="1"/>
        <v>02</v>
      </c>
      <c r="E43" s="4" t="str">
        <f>"11"</f>
        <v>11</v>
      </c>
      <c r="F43" s="4">
        <v>72.5</v>
      </c>
    </row>
    <row r="44" spans="1:6" ht="22.5" customHeight="1">
      <c r="A44" s="4">
        <v>42</v>
      </c>
      <c r="B44" s="4" t="s">
        <v>7</v>
      </c>
      <c r="C44" s="4" t="str">
        <f>"202270212"</f>
        <v>202270212</v>
      </c>
      <c r="D44" s="4" t="str">
        <f t="shared" si="1"/>
        <v>02</v>
      </c>
      <c r="E44" s="4" t="str">
        <f>"12"</f>
        <v>12</v>
      </c>
      <c r="F44" s="4">
        <v>0</v>
      </c>
    </row>
    <row r="45" spans="1:6" ht="22.5" customHeight="1">
      <c r="A45" s="4">
        <v>43</v>
      </c>
      <c r="B45" s="4" t="s">
        <v>7</v>
      </c>
      <c r="C45" s="4" t="str">
        <f>"202270213"</f>
        <v>202270213</v>
      </c>
      <c r="D45" s="4" t="str">
        <f t="shared" si="1"/>
        <v>02</v>
      </c>
      <c r="E45" s="4" t="str">
        <f>"13"</f>
        <v>13</v>
      </c>
      <c r="F45" s="4">
        <v>75</v>
      </c>
    </row>
    <row r="46" spans="1:6" ht="22.5" customHeight="1">
      <c r="A46" s="4">
        <v>44</v>
      </c>
      <c r="B46" s="4" t="s">
        <v>7</v>
      </c>
      <c r="C46" s="4" t="str">
        <f>"202270214"</f>
        <v>202270214</v>
      </c>
      <c r="D46" s="4" t="str">
        <f t="shared" si="1"/>
        <v>02</v>
      </c>
      <c r="E46" s="4" t="str">
        <f>"14"</f>
        <v>14</v>
      </c>
      <c r="F46" s="4">
        <v>0</v>
      </c>
    </row>
    <row r="47" spans="1:6" ht="22.5" customHeight="1">
      <c r="A47" s="4">
        <v>45</v>
      </c>
      <c r="B47" s="4" t="s">
        <v>7</v>
      </c>
      <c r="C47" s="4" t="str">
        <f>"202270215"</f>
        <v>202270215</v>
      </c>
      <c r="D47" s="4" t="str">
        <f t="shared" si="1"/>
        <v>02</v>
      </c>
      <c r="E47" s="4" t="str">
        <f>"15"</f>
        <v>15</v>
      </c>
      <c r="F47" s="4">
        <v>68</v>
      </c>
    </row>
    <row r="48" spans="1:6" ht="22.5" customHeight="1">
      <c r="A48" s="4">
        <v>46</v>
      </c>
      <c r="B48" s="4" t="s">
        <v>7</v>
      </c>
      <c r="C48" s="4" t="str">
        <f>"202270216"</f>
        <v>202270216</v>
      </c>
      <c r="D48" s="4" t="str">
        <f t="shared" si="1"/>
        <v>02</v>
      </c>
      <c r="E48" s="4" t="str">
        <f>"16"</f>
        <v>16</v>
      </c>
      <c r="F48" s="4">
        <v>71</v>
      </c>
    </row>
    <row r="49" spans="1:6" ht="22.5" customHeight="1">
      <c r="A49" s="4">
        <v>47</v>
      </c>
      <c r="B49" s="4" t="s">
        <v>7</v>
      </c>
      <c r="C49" s="4" t="str">
        <f>"202270217"</f>
        <v>202270217</v>
      </c>
      <c r="D49" s="4" t="str">
        <f t="shared" si="1"/>
        <v>02</v>
      </c>
      <c r="E49" s="4" t="str">
        <f>"17"</f>
        <v>17</v>
      </c>
      <c r="F49" s="4">
        <v>67</v>
      </c>
    </row>
    <row r="50" spans="1:6" ht="22.5" customHeight="1">
      <c r="A50" s="4">
        <v>48</v>
      </c>
      <c r="B50" s="4" t="s">
        <v>7</v>
      </c>
      <c r="C50" s="4" t="str">
        <f>"202270218"</f>
        <v>202270218</v>
      </c>
      <c r="D50" s="4" t="str">
        <f t="shared" si="1"/>
        <v>02</v>
      </c>
      <c r="E50" s="4" t="str">
        <f>"18"</f>
        <v>18</v>
      </c>
      <c r="F50" s="4">
        <v>82.5</v>
      </c>
    </row>
    <row r="51" spans="1:6" ht="22.5" customHeight="1">
      <c r="A51" s="4">
        <v>49</v>
      </c>
      <c r="B51" s="4" t="s">
        <v>7</v>
      </c>
      <c r="C51" s="4" t="str">
        <f>"202270219"</f>
        <v>202270219</v>
      </c>
      <c r="D51" s="4" t="str">
        <f t="shared" si="1"/>
        <v>02</v>
      </c>
      <c r="E51" s="4" t="str">
        <f>"19"</f>
        <v>19</v>
      </c>
      <c r="F51" s="4">
        <v>41.5</v>
      </c>
    </row>
    <row r="52" spans="1:6" ht="22.5" customHeight="1">
      <c r="A52" s="4">
        <v>50</v>
      </c>
      <c r="B52" s="4" t="s">
        <v>7</v>
      </c>
      <c r="C52" s="4" t="str">
        <f>"202270220"</f>
        <v>202270220</v>
      </c>
      <c r="D52" s="4" t="str">
        <f t="shared" si="1"/>
        <v>02</v>
      </c>
      <c r="E52" s="4" t="str">
        <f>"20"</f>
        <v>20</v>
      </c>
      <c r="F52" s="4">
        <v>58</v>
      </c>
    </row>
    <row r="53" spans="1:6" ht="22.5" customHeight="1">
      <c r="A53" s="4">
        <v>51</v>
      </c>
      <c r="B53" s="4" t="s">
        <v>7</v>
      </c>
      <c r="C53" s="4" t="str">
        <f>"202270221"</f>
        <v>202270221</v>
      </c>
      <c r="D53" s="4" t="str">
        <f t="shared" si="1"/>
        <v>02</v>
      </c>
      <c r="E53" s="4" t="str">
        <f>"21"</f>
        <v>21</v>
      </c>
      <c r="F53" s="4">
        <v>74</v>
      </c>
    </row>
    <row r="54" spans="1:6" ht="22.5" customHeight="1">
      <c r="A54" s="4">
        <v>52</v>
      </c>
      <c r="B54" s="4" t="s">
        <v>7</v>
      </c>
      <c r="C54" s="4" t="str">
        <f>"202270222"</f>
        <v>202270222</v>
      </c>
      <c r="D54" s="4" t="str">
        <f t="shared" si="1"/>
        <v>02</v>
      </c>
      <c r="E54" s="4" t="str">
        <f>"22"</f>
        <v>22</v>
      </c>
      <c r="F54" s="4">
        <v>52</v>
      </c>
    </row>
    <row r="55" spans="1:6" ht="22.5" customHeight="1">
      <c r="A55" s="4">
        <v>53</v>
      </c>
      <c r="B55" s="4" t="s">
        <v>7</v>
      </c>
      <c r="C55" s="4" t="str">
        <f>"202270223"</f>
        <v>202270223</v>
      </c>
      <c r="D55" s="4" t="str">
        <f t="shared" si="1"/>
        <v>02</v>
      </c>
      <c r="E55" s="4" t="str">
        <f>"23"</f>
        <v>23</v>
      </c>
      <c r="F55" s="4">
        <v>71</v>
      </c>
    </row>
    <row r="56" spans="1:6" ht="22.5" customHeight="1">
      <c r="A56" s="4">
        <v>54</v>
      </c>
      <c r="B56" s="4" t="s">
        <v>7</v>
      </c>
      <c r="C56" s="4" t="str">
        <f>"202270224"</f>
        <v>202270224</v>
      </c>
      <c r="D56" s="4" t="str">
        <f t="shared" si="1"/>
        <v>02</v>
      </c>
      <c r="E56" s="4" t="str">
        <f>"24"</f>
        <v>24</v>
      </c>
      <c r="F56" s="4">
        <v>59.5</v>
      </c>
    </row>
    <row r="57" spans="1:6" ht="22.5" customHeight="1">
      <c r="A57" s="4">
        <v>55</v>
      </c>
      <c r="B57" s="4" t="s">
        <v>7</v>
      </c>
      <c r="C57" s="4" t="str">
        <f>"202270225"</f>
        <v>202270225</v>
      </c>
      <c r="D57" s="4" t="str">
        <f t="shared" si="1"/>
        <v>02</v>
      </c>
      <c r="E57" s="4" t="str">
        <f>"25"</f>
        <v>25</v>
      </c>
      <c r="F57" s="4">
        <v>0</v>
      </c>
    </row>
    <row r="58" spans="1:6" ht="22.5" customHeight="1">
      <c r="A58" s="4">
        <v>56</v>
      </c>
      <c r="B58" s="4" t="s">
        <v>7</v>
      </c>
      <c r="C58" s="4" t="str">
        <f>"202270226"</f>
        <v>202270226</v>
      </c>
      <c r="D58" s="4" t="str">
        <f t="shared" si="1"/>
        <v>02</v>
      </c>
      <c r="E58" s="4" t="str">
        <f>"26"</f>
        <v>26</v>
      </c>
      <c r="F58" s="4">
        <v>65.5</v>
      </c>
    </row>
    <row r="59" spans="1:6" ht="22.5" customHeight="1">
      <c r="A59" s="4">
        <v>57</v>
      </c>
      <c r="B59" s="4" t="s">
        <v>7</v>
      </c>
      <c r="C59" s="4" t="str">
        <f>"202270227"</f>
        <v>202270227</v>
      </c>
      <c r="D59" s="4" t="str">
        <f t="shared" si="1"/>
        <v>02</v>
      </c>
      <c r="E59" s="4" t="str">
        <f>"27"</f>
        <v>27</v>
      </c>
      <c r="F59" s="4">
        <v>77</v>
      </c>
    </row>
    <row r="60" spans="1:6" ht="22.5" customHeight="1">
      <c r="A60" s="4">
        <v>58</v>
      </c>
      <c r="B60" s="4" t="s">
        <v>7</v>
      </c>
      <c r="C60" s="4" t="str">
        <f>"202270228"</f>
        <v>202270228</v>
      </c>
      <c r="D60" s="4" t="str">
        <f t="shared" si="1"/>
        <v>02</v>
      </c>
      <c r="E60" s="4" t="str">
        <f>"28"</f>
        <v>28</v>
      </c>
      <c r="F60" s="4">
        <v>0</v>
      </c>
    </row>
    <row r="61" spans="1:6" ht="22.5" customHeight="1">
      <c r="A61" s="4">
        <v>59</v>
      </c>
      <c r="B61" s="4" t="s">
        <v>7</v>
      </c>
      <c r="C61" s="4" t="str">
        <f>"202270229"</f>
        <v>202270229</v>
      </c>
      <c r="D61" s="4" t="str">
        <f t="shared" si="1"/>
        <v>02</v>
      </c>
      <c r="E61" s="4" t="str">
        <f>"29"</f>
        <v>29</v>
      </c>
      <c r="F61" s="4">
        <v>71</v>
      </c>
    </row>
    <row r="62" spans="1:6" ht="22.5" customHeight="1">
      <c r="A62" s="4">
        <v>60</v>
      </c>
      <c r="B62" s="4" t="s">
        <v>7</v>
      </c>
      <c r="C62" s="4" t="str">
        <f>"202270230"</f>
        <v>202270230</v>
      </c>
      <c r="D62" s="4" t="str">
        <f t="shared" si="1"/>
        <v>02</v>
      </c>
      <c r="E62" s="4" t="str">
        <f>"30"</f>
        <v>30</v>
      </c>
      <c r="F62" s="4">
        <v>63</v>
      </c>
    </row>
    <row r="63" spans="1:6" ht="22.5" customHeight="1">
      <c r="A63" s="4">
        <v>61</v>
      </c>
      <c r="B63" s="4" t="s">
        <v>7</v>
      </c>
      <c r="C63" s="4" t="str">
        <f>"202270301"</f>
        <v>202270301</v>
      </c>
      <c r="D63" s="4" t="str">
        <f aca="true" t="shared" si="2" ref="D63:D92">"03"</f>
        <v>03</v>
      </c>
      <c r="E63" s="4" t="str">
        <f>"01"</f>
        <v>01</v>
      </c>
      <c r="F63" s="4">
        <v>0</v>
      </c>
    </row>
    <row r="64" spans="1:6" ht="22.5" customHeight="1">
      <c r="A64" s="4">
        <v>62</v>
      </c>
      <c r="B64" s="4" t="s">
        <v>7</v>
      </c>
      <c r="C64" s="4" t="str">
        <f>"202270302"</f>
        <v>202270302</v>
      </c>
      <c r="D64" s="4" t="str">
        <f t="shared" si="2"/>
        <v>03</v>
      </c>
      <c r="E64" s="4" t="str">
        <f>"02"</f>
        <v>02</v>
      </c>
      <c r="F64" s="4">
        <v>75.5</v>
      </c>
    </row>
    <row r="65" spans="1:6" ht="22.5" customHeight="1">
      <c r="A65" s="4">
        <v>63</v>
      </c>
      <c r="B65" s="4" t="s">
        <v>7</v>
      </c>
      <c r="C65" s="4" t="str">
        <f>"202270303"</f>
        <v>202270303</v>
      </c>
      <c r="D65" s="4" t="str">
        <f t="shared" si="2"/>
        <v>03</v>
      </c>
      <c r="E65" s="4" t="str">
        <f>"03"</f>
        <v>03</v>
      </c>
      <c r="F65" s="4">
        <v>74</v>
      </c>
    </row>
    <row r="66" spans="1:6" ht="22.5" customHeight="1">
      <c r="A66" s="4">
        <v>64</v>
      </c>
      <c r="B66" s="4" t="s">
        <v>7</v>
      </c>
      <c r="C66" s="4" t="str">
        <f>"202270304"</f>
        <v>202270304</v>
      </c>
      <c r="D66" s="4" t="str">
        <f t="shared" si="2"/>
        <v>03</v>
      </c>
      <c r="E66" s="4" t="str">
        <f>"04"</f>
        <v>04</v>
      </c>
      <c r="F66" s="4">
        <v>69.5</v>
      </c>
    </row>
    <row r="67" spans="1:6" ht="22.5" customHeight="1">
      <c r="A67" s="4">
        <v>65</v>
      </c>
      <c r="B67" s="4" t="s">
        <v>7</v>
      </c>
      <c r="C67" s="4" t="str">
        <f>"202270305"</f>
        <v>202270305</v>
      </c>
      <c r="D67" s="4" t="str">
        <f t="shared" si="2"/>
        <v>03</v>
      </c>
      <c r="E67" s="4" t="str">
        <f>"05"</f>
        <v>05</v>
      </c>
      <c r="F67" s="4">
        <v>0</v>
      </c>
    </row>
    <row r="68" spans="1:6" ht="22.5" customHeight="1">
      <c r="A68" s="4">
        <v>66</v>
      </c>
      <c r="B68" s="4" t="s">
        <v>7</v>
      </c>
      <c r="C68" s="4" t="str">
        <f>"202270306"</f>
        <v>202270306</v>
      </c>
      <c r="D68" s="4" t="str">
        <f t="shared" si="2"/>
        <v>03</v>
      </c>
      <c r="E68" s="4" t="str">
        <f>"06"</f>
        <v>06</v>
      </c>
      <c r="F68" s="4">
        <v>0</v>
      </c>
    </row>
    <row r="69" spans="1:6" ht="22.5" customHeight="1">
      <c r="A69" s="4">
        <v>67</v>
      </c>
      <c r="B69" s="4" t="s">
        <v>7</v>
      </c>
      <c r="C69" s="4" t="str">
        <f>"202270307"</f>
        <v>202270307</v>
      </c>
      <c r="D69" s="4" t="str">
        <f t="shared" si="2"/>
        <v>03</v>
      </c>
      <c r="E69" s="4" t="str">
        <f>"07"</f>
        <v>07</v>
      </c>
      <c r="F69" s="4">
        <v>0</v>
      </c>
    </row>
    <row r="70" spans="1:6" ht="22.5" customHeight="1">
      <c r="A70" s="4">
        <v>68</v>
      </c>
      <c r="B70" s="4" t="s">
        <v>7</v>
      </c>
      <c r="C70" s="4" t="str">
        <f>"202270308"</f>
        <v>202270308</v>
      </c>
      <c r="D70" s="4" t="str">
        <f t="shared" si="2"/>
        <v>03</v>
      </c>
      <c r="E70" s="4" t="str">
        <f>"08"</f>
        <v>08</v>
      </c>
      <c r="F70" s="4">
        <v>81.5</v>
      </c>
    </row>
    <row r="71" spans="1:6" ht="22.5" customHeight="1">
      <c r="A71" s="4">
        <v>69</v>
      </c>
      <c r="B71" s="4" t="s">
        <v>7</v>
      </c>
      <c r="C71" s="4" t="str">
        <f>"202270309"</f>
        <v>202270309</v>
      </c>
      <c r="D71" s="4" t="str">
        <f t="shared" si="2"/>
        <v>03</v>
      </c>
      <c r="E71" s="4" t="str">
        <f>"09"</f>
        <v>09</v>
      </c>
      <c r="F71" s="4">
        <v>62</v>
      </c>
    </row>
    <row r="72" spans="1:6" ht="22.5" customHeight="1">
      <c r="A72" s="4">
        <v>70</v>
      </c>
      <c r="B72" s="4" t="s">
        <v>7</v>
      </c>
      <c r="C72" s="4" t="str">
        <f>"202270310"</f>
        <v>202270310</v>
      </c>
      <c r="D72" s="4" t="str">
        <f t="shared" si="2"/>
        <v>03</v>
      </c>
      <c r="E72" s="4" t="str">
        <f>"10"</f>
        <v>10</v>
      </c>
      <c r="F72" s="4">
        <v>79</v>
      </c>
    </row>
    <row r="73" spans="1:6" ht="22.5" customHeight="1">
      <c r="A73" s="4">
        <v>71</v>
      </c>
      <c r="B73" s="4" t="s">
        <v>7</v>
      </c>
      <c r="C73" s="4" t="str">
        <f>"202270311"</f>
        <v>202270311</v>
      </c>
      <c r="D73" s="4" t="str">
        <f t="shared" si="2"/>
        <v>03</v>
      </c>
      <c r="E73" s="4" t="str">
        <f>"11"</f>
        <v>11</v>
      </c>
      <c r="F73" s="4">
        <v>66.5</v>
      </c>
    </row>
    <row r="74" spans="1:6" ht="22.5" customHeight="1">
      <c r="A74" s="4">
        <v>72</v>
      </c>
      <c r="B74" s="4" t="s">
        <v>7</v>
      </c>
      <c r="C74" s="4" t="str">
        <f>"202270312"</f>
        <v>202270312</v>
      </c>
      <c r="D74" s="4" t="str">
        <f t="shared" si="2"/>
        <v>03</v>
      </c>
      <c r="E74" s="4" t="str">
        <f>"12"</f>
        <v>12</v>
      </c>
      <c r="F74" s="4">
        <v>73</v>
      </c>
    </row>
    <row r="75" spans="1:6" ht="22.5" customHeight="1">
      <c r="A75" s="4">
        <v>73</v>
      </c>
      <c r="B75" s="4" t="s">
        <v>7</v>
      </c>
      <c r="C75" s="4" t="str">
        <f>"202270313"</f>
        <v>202270313</v>
      </c>
      <c r="D75" s="4" t="str">
        <f t="shared" si="2"/>
        <v>03</v>
      </c>
      <c r="E75" s="4" t="str">
        <f>"13"</f>
        <v>13</v>
      </c>
      <c r="F75" s="4">
        <v>62</v>
      </c>
    </row>
    <row r="76" spans="1:6" ht="22.5" customHeight="1">
      <c r="A76" s="4">
        <v>74</v>
      </c>
      <c r="B76" s="4" t="s">
        <v>7</v>
      </c>
      <c r="C76" s="4" t="str">
        <f>"202270314"</f>
        <v>202270314</v>
      </c>
      <c r="D76" s="4" t="str">
        <f t="shared" si="2"/>
        <v>03</v>
      </c>
      <c r="E76" s="4" t="str">
        <f>"14"</f>
        <v>14</v>
      </c>
      <c r="F76" s="4">
        <v>0</v>
      </c>
    </row>
    <row r="77" spans="1:6" ht="22.5" customHeight="1">
      <c r="A77" s="4">
        <v>75</v>
      </c>
      <c r="B77" s="4" t="s">
        <v>7</v>
      </c>
      <c r="C77" s="4" t="str">
        <f>"202270315"</f>
        <v>202270315</v>
      </c>
      <c r="D77" s="4" t="str">
        <f t="shared" si="2"/>
        <v>03</v>
      </c>
      <c r="E77" s="4" t="str">
        <f>"15"</f>
        <v>15</v>
      </c>
      <c r="F77" s="4">
        <v>56.5</v>
      </c>
    </row>
    <row r="78" spans="1:6" ht="22.5" customHeight="1">
      <c r="A78" s="4">
        <v>76</v>
      </c>
      <c r="B78" s="4" t="s">
        <v>7</v>
      </c>
      <c r="C78" s="4" t="str">
        <f>"202270316"</f>
        <v>202270316</v>
      </c>
      <c r="D78" s="4" t="str">
        <f t="shared" si="2"/>
        <v>03</v>
      </c>
      <c r="E78" s="4" t="str">
        <f>"16"</f>
        <v>16</v>
      </c>
      <c r="F78" s="4">
        <v>60</v>
      </c>
    </row>
    <row r="79" spans="1:6" ht="22.5" customHeight="1">
      <c r="A79" s="4">
        <v>77</v>
      </c>
      <c r="B79" s="4" t="s">
        <v>7</v>
      </c>
      <c r="C79" s="4" t="str">
        <f>"202270317"</f>
        <v>202270317</v>
      </c>
      <c r="D79" s="4" t="str">
        <f t="shared" si="2"/>
        <v>03</v>
      </c>
      <c r="E79" s="4" t="str">
        <f>"17"</f>
        <v>17</v>
      </c>
      <c r="F79" s="4">
        <v>0</v>
      </c>
    </row>
    <row r="80" spans="1:6" ht="22.5" customHeight="1">
      <c r="A80" s="4">
        <v>78</v>
      </c>
      <c r="B80" s="4" t="s">
        <v>7</v>
      </c>
      <c r="C80" s="4" t="str">
        <f>"202270318"</f>
        <v>202270318</v>
      </c>
      <c r="D80" s="4" t="str">
        <f t="shared" si="2"/>
        <v>03</v>
      </c>
      <c r="E80" s="4" t="str">
        <f>"18"</f>
        <v>18</v>
      </c>
      <c r="F80" s="4">
        <v>61.5</v>
      </c>
    </row>
    <row r="81" spans="1:6" ht="22.5" customHeight="1">
      <c r="A81" s="4">
        <v>79</v>
      </c>
      <c r="B81" s="4" t="s">
        <v>7</v>
      </c>
      <c r="C81" s="4" t="str">
        <f>"202270319"</f>
        <v>202270319</v>
      </c>
      <c r="D81" s="4" t="str">
        <f t="shared" si="2"/>
        <v>03</v>
      </c>
      <c r="E81" s="4" t="str">
        <f>"19"</f>
        <v>19</v>
      </c>
      <c r="F81" s="4">
        <v>0</v>
      </c>
    </row>
    <row r="82" spans="1:6" ht="22.5" customHeight="1">
      <c r="A82" s="4">
        <v>80</v>
      </c>
      <c r="B82" s="4" t="s">
        <v>7</v>
      </c>
      <c r="C82" s="4" t="str">
        <f>"202270320"</f>
        <v>202270320</v>
      </c>
      <c r="D82" s="4" t="str">
        <f t="shared" si="2"/>
        <v>03</v>
      </c>
      <c r="E82" s="4" t="str">
        <f>"20"</f>
        <v>20</v>
      </c>
      <c r="F82" s="4">
        <v>69.5</v>
      </c>
    </row>
    <row r="83" spans="1:6" ht="22.5" customHeight="1">
      <c r="A83" s="4">
        <v>81</v>
      </c>
      <c r="B83" s="4" t="s">
        <v>7</v>
      </c>
      <c r="C83" s="4" t="str">
        <f>"202270321"</f>
        <v>202270321</v>
      </c>
      <c r="D83" s="4" t="str">
        <f t="shared" si="2"/>
        <v>03</v>
      </c>
      <c r="E83" s="4" t="str">
        <f>"21"</f>
        <v>21</v>
      </c>
      <c r="F83" s="4">
        <v>0</v>
      </c>
    </row>
    <row r="84" spans="1:6" ht="22.5" customHeight="1">
      <c r="A84" s="4">
        <v>82</v>
      </c>
      <c r="B84" s="4" t="s">
        <v>7</v>
      </c>
      <c r="C84" s="4" t="str">
        <f>"202270322"</f>
        <v>202270322</v>
      </c>
      <c r="D84" s="4" t="str">
        <f t="shared" si="2"/>
        <v>03</v>
      </c>
      <c r="E84" s="4" t="str">
        <f>"22"</f>
        <v>22</v>
      </c>
      <c r="F84" s="4">
        <v>61.5</v>
      </c>
    </row>
    <row r="85" spans="1:6" ht="22.5" customHeight="1">
      <c r="A85" s="4">
        <v>83</v>
      </c>
      <c r="B85" s="4" t="s">
        <v>7</v>
      </c>
      <c r="C85" s="4" t="str">
        <f>"202270323"</f>
        <v>202270323</v>
      </c>
      <c r="D85" s="4" t="str">
        <f t="shared" si="2"/>
        <v>03</v>
      </c>
      <c r="E85" s="4" t="str">
        <f>"23"</f>
        <v>23</v>
      </c>
      <c r="F85" s="4">
        <v>67.5</v>
      </c>
    </row>
    <row r="86" spans="1:6" ht="22.5" customHeight="1">
      <c r="A86" s="4">
        <v>84</v>
      </c>
      <c r="B86" s="4" t="s">
        <v>7</v>
      </c>
      <c r="C86" s="4" t="str">
        <f>"202270324"</f>
        <v>202270324</v>
      </c>
      <c r="D86" s="4" t="str">
        <f t="shared" si="2"/>
        <v>03</v>
      </c>
      <c r="E86" s="4" t="str">
        <f>"24"</f>
        <v>24</v>
      </c>
      <c r="F86" s="4">
        <v>69.5</v>
      </c>
    </row>
    <row r="87" spans="1:6" ht="22.5" customHeight="1">
      <c r="A87" s="4">
        <v>85</v>
      </c>
      <c r="B87" s="4" t="s">
        <v>7</v>
      </c>
      <c r="C87" s="4" t="str">
        <f>"202270325"</f>
        <v>202270325</v>
      </c>
      <c r="D87" s="4" t="str">
        <f t="shared" si="2"/>
        <v>03</v>
      </c>
      <c r="E87" s="4" t="str">
        <f>"25"</f>
        <v>25</v>
      </c>
      <c r="F87" s="4">
        <v>62</v>
      </c>
    </row>
    <row r="88" spans="1:6" ht="22.5" customHeight="1">
      <c r="A88" s="4">
        <v>86</v>
      </c>
      <c r="B88" s="4" t="s">
        <v>7</v>
      </c>
      <c r="C88" s="4" t="str">
        <f>"202270326"</f>
        <v>202270326</v>
      </c>
      <c r="D88" s="4" t="str">
        <f t="shared" si="2"/>
        <v>03</v>
      </c>
      <c r="E88" s="4" t="str">
        <f>"26"</f>
        <v>26</v>
      </c>
      <c r="F88" s="4">
        <v>79</v>
      </c>
    </row>
    <row r="89" spans="1:6" ht="22.5" customHeight="1">
      <c r="A89" s="4">
        <v>87</v>
      </c>
      <c r="B89" s="4" t="s">
        <v>7</v>
      </c>
      <c r="C89" s="4" t="str">
        <f>"202270327"</f>
        <v>202270327</v>
      </c>
      <c r="D89" s="4" t="str">
        <f t="shared" si="2"/>
        <v>03</v>
      </c>
      <c r="E89" s="4" t="str">
        <f>"27"</f>
        <v>27</v>
      </c>
      <c r="F89" s="4">
        <v>0</v>
      </c>
    </row>
    <row r="90" spans="1:6" ht="22.5" customHeight="1">
      <c r="A90" s="4">
        <v>88</v>
      </c>
      <c r="B90" s="4" t="s">
        <v>7</v>
      </c>
      <c r="C90" s="4" t="str">
        <f>"202270328"</f>
        <v>202270328</v>
      </c>
      <c r="D90" s="4" t="str">
        <f t="shared" si="2"/>
        <v>03</v>
      </c>
      <c r="E90" s="4" t="str">
        <f>"28"</f>
        <v>28</v>
      </c>
      <c r="F90" s="4">
        <v>63.5</v>
      </c>
    </row>
    <row r="91" spans="1:6" ht="22.5" customHeight="1">
      <c r="A91" s="4">
        <v>89</v>
      </c>
      <c r="B91" s="4" t="s">
        <v>7</v>
      </c>
      <c r="C91" s="4" t="str">
        <f>"202270329"</f>
        <v>202270329</v>
      </c>
      <c r="D91" s="4" t="str">
        <f t="shared" si="2"/>
        <v>03</v>
      </c>
      <c r="E91" s="4" t="str">
        <f>"29"</f>
        <v>29</v>
      </c>
      <c r="F91" s="4">
        <v>0</v>
      </c>
    </row>
    <row r="92" spans="1:6" ht="22.5" customHeight="1">
      <c r="A92" s="4">
        <v>90</v>
      </c>
      <c r="B92" s="4" t="s">
        <v>7</v>
      </c>
      <c r="C92" s="4" t="str">
        <f>"202270330"</f>
        <v>202270330</v>
      </c>
      <c r="D92" s="4" t="str">
        <f t="shared" si="2"/>
        <v>03</v>
      </c>
      <c r="E92" s="4" t="str">
        <f>"30"</f>
        <v>30</v>
      </c>
      <c r="F92" s="4">
        <v>0</v>
      </c>
    </row>
    <row r="93" spans="1:6" ht="22.5" customHeight="1">
      <c r="A93" s="4">
        <v>91</v>
      </c>
      <c r="B93" s="4" t="s">
        <v>7</v>
      </c>
      <c r="C93" s="4" t="str">
        <f>"202270401"</f>
        <v>202270401</v>
      </c>
      <c r="D93" s="4" t="str">
        <f aca="true" t="shared" si="3" ref="D93:D108">"04"</f>
        <v>04</v>
      </c>
      <c r="E93" s="4" t="str">
        <f>"01"</f>
        <v>01</v>
      </c>
      <c r="F93" s="4">
        <v>68.5</v>
      </c>
    </row>
    <row r="94" spans="1:6" ht="22.5" customHeight="1">
      <c r="A94" s="4">
        <v>92</v>
      </c>
      <c r="B94" s="4" t="s">
        <v>7</v>
      </c>
      <c r="C94" s="4" t="str">
        <f>"202270402"</f>
        <v>202270402</v>
      </c>
      <c r="D94" s="4" t="str">
        <f t="shared" si="3"/>
        <v>04</v>
      </c>
      <c r="E94" s="4" t="str">
        <f>"02"</f>
        <v>02</v>
      </c>
      <c r="F94" s="4">
        <v>0</v>
      </c>
    </row>
    <row r="95" spans="1:6" ht="22.5" customHeight="1">
      <c r="A95" s="4">
        <v>93</v>
      </c>
      <c r="B95" s="4" t="s">
        <v>7</v>
      </c>
      <c r="C95" s="4" t="str">
        <f>"202270403"</f>
        <v>202270403</v>
      </c>
      <c r="D95" s="4" t="str">
        <f t="shared" si="3"/>
        <v>04</v>
      </c>
      <c r="E95" s="4" t="str">
        <f>"03"</f>
        <v>03</v>
      </c>
      <c r="F95" s="4">
        <v>57</v>
      </c>
    </row>
    <row r="96" spans="1:6" ht="22.5" customHeight="1">
      <c r="A96" s="4">
        <v>94</v>
      </c>
      <c r="B96" s="4" t="s">
        <v>7</v>
      </c>
      <c r="C96" s="4" t="str">
        <f>"202270404"</f>
        <v>202270404</v>
      </c>
      <c r="D96" s="4" t="str">
        <f t="shared" si="3"/>
        <v>04</v>
      </c>
      <c r="E96" s="4" t="str">
        <f>"04"</f>
        <v>04</v>
      </c>
      <c r="F96" s="4">
        <v>0</v>
      </c>
    </row>
    <row r="97" spans="1:6" ht="22.5" customHeight="1">
      <c r="A97" s="4">
        <v>95</v>
      </c>
      <c r="B97" s="4" t="s">
        <v>7</v>
      </c>
      <c r="C97" s="4" t="str">
        <f>"202270405"</f>
        <v>202270405</v>
      </c>
      <c r="D97" s="4" t="str">
        <f t="shared" si="3"/>
        <v>04</v>
      </c>
      <c r="E97" s="4" t="str">
        <f>"05"</f>
        <v>05</v>
      </c>
      <c r="F97" s="4">
        <v>70</v>
      </c>
    </row>
    <row r="98" spans="1:6" ht="22.5" customHeight="1">
      <c r="A98" s="4">
        <v>96</v>
      </c>
      <c r="B98" s="4" t="s">
        <v>7</v>
      </c>
      <c r="C98" s="4" t="str">
        <f>"202270406"</f>
        <v>202270406</v>
      </c>
      <c r="D98" s="4" t="str">
        <f t="shared" si="3"/>
        <v>04</v>
      </c>
      <c r="E98" s="4" t="str">
        <f>"06"</f>
        <v>06</v>
      </c>
      <c r="F98" s="4">
        <v>60.5</v>
      </c>
    </row>
    <row r="99" spans="1:6" ht="22.5" customHeight="1">
      <c r="A99" s="4">
        <v>97</v>
      </c>
      <c r="B99" s="4" t="s">
        <v>7</v>
      </c>
      <c r="C99" s="4" t="str">
        <f>"202270407"</f>
        <v>202270407</v>
      </c>
      <c r="D99" s="4" t="str">
        <f t="shared" si="3"/>
        <v>04</v>
      </c>
      <c r="E99" s="4" t="str">
        <f>"07"</f>
        <v>07</v>
      </c>
      <c r="F99" s="4">
        <v>0</v>
      </c>
    </row>
    <row r="100" spans="1:6" ht="22.5" customHeight="1">
      <c r="A100" s="4">
        <v>98</v>
      </c>
      <c r="B100" s="4" t="s">
        <v>7</v>
      </c>
      <c r="C100" s="4" t="str">
        <f>"202270408"</f>
        <v>202270408</v>
      </c>
      <c r="D100" s="4" t="str">
        <f t="shared" si="3"/>
        <v>04</v>
      </c>
      <c r="E100" s="4" t="str">
        <f>"08"</f>
        <v>08</v>
      </c>
      <c r="F100" s="4">
        <v>58</v>
      </c>
    </row>
    <row r="101" spans="1:6" ht="22.5" customHeight="1">
      <c r="A101" s="4">
        <v>99</v>
      </c>
      <c r="B101" s="4" t="s">
        <v>7</v>
      </c>
      <c r="C101" s="4" t="str">
        <f>"202270409"</f>
        <v>202270409</v>
      </c>
      <c r="D101" s="4" t="str">
        <f t="shared" si="3"/>
        <v>04</v>
      </c>
      <c r="E101" s="4" t="str">
        <f>"09"</f>
        <v>09</v>
      </c>
      <c r="F101" s="4">
        <v>0</v>
      </c>
    </row>
    <row r="102" spans="1:6" ht="22.5" customHeight="1">
      <c r="A102" s="4">
        <v>100</v>
      </c>
      <c r="B102" s="4" t="s">
        <v>7</v>
      </c>
      <c r="C102" s="4" t="str">
        <f>"202270410"</f>
        <v>202270410</v>
      </c>
      <c r="D102" s="4" t="str">
        <f t="shared" si="3"/>
        <v>04</v>
      </c>
      <c r="E102" s="4" t="str">
        <f>"10"</f>
        <v>10</v>
      </c>
      <c r="F102" s="4">
        <v>69</v>
      </c>
    </row>
    <row r="103" spans="1:6" ht="22.5" customHeight="1">
      <c r="A103" s="4">
        <v>101</v>
      </c>
      <c r="B103" s="4" t="s">
        <v>7</v>
      </c>
      <c r="C103" s="4" t="str">
        <f>"202270411"</f>
        <v>202270411</v>
      </c>
      <c r="D103" s="4" t="str">
        <f t="shared" si="3"/>
        <v>04</v>
      </c>
      <c r="E103" s="4" t="str">
        <f>"11"</f>
        <v>11</v>
      </c>
      <c r="F103" s="4">
        <v>0</v>
      </c>
    </row>
    <row r="104" spans="1:6" ht="22.5" customHeight="1">
      <c r="A104" s="4">
        <v>102</v>
      </c>
      <c r="B104" s="4" t="s">
        <v>7</v>
      </c>
      <c r="C104" s="4" t="str">
        <f>"202270412"</f>
        <v>202270412</v>
      </c>
      <c r="D104" s="4" t="str">
        <f t="shared" si="3"/>
        <v>04</v>
      </c>
      <c r="E104" s="4" t="str">
        <f>"12"</f>
        <v>12</v>
      </c>
      <c r="F104" s="4">
        <v>68</v>
      </c>
    </row>
    <row r="105" spans="1:6" ht="22.5" customHeight="1">
      <c r="A105" s="4">
        <v>103</v>
      </c>
      <c r="B105" s="4" t="s">
        <v>7</v>
      </c>
      <c r="C105" s="4" t="str">
        <f>"202270413"</f>
        <v>202270413</v>
      </c>
      <c r="D105" s="4" t="str">
        <f t="shared" si="3"/>
        <v>04</v>
      </c>
      <c r="E105" s="4" t="str">
        <f>"13"</f>
        <v>13</v>
      </c>
      <c r="F105" s="4">
        <v>0</v>
      </c>
    </row>
    <row r="106" spans="1:6" ht="22.5" customHeight="1">
      <c r="A106" s="4">
        <v>104</v>
      </c>
      <c r="B106" s="4" t="s">
        <v>7</v>
      </c>
      <c r="C106" s="4" t="str">
        <f>"202270414"</f>
        <v>202270414</v>
      </c>
      <c r="D106" s="4" t="str">
        <f t="shared" si="3"/>
        <v>04</v>
      </c>
      <c r="E106" s="4" t="str">
        <f>"14"</f>
        <v>14</v>
      </c>
      <c r="F106" s="4">
        <v>76</v>
      </c>
    </row>
    <row r="107" spans="1:6" ht="22.5" customHeight="1">
      <c r="A107" s="4">
        <v>105</v>
      </c>
      <c r="B107" s="4" t="s">
        <v>7</v>
      </c>
      <c r="C107" s="4" t="str">
        <f>"202270415"</f>
        <v>202270415</v>
      </c>
      <c r="D107" s="4" t="str">
        <f t="shared" si="3"/>
        <v>04</v>
      </c>
      <c r="E107" s="4" t="str">
        <f>"15"</f>
        <v>15</v>
      </c>
      <c r="F107" s="4">
        <v>71.5</v>
      </c>
    </row>
    <row r="108" spans="1:6" ht="22.5" customHeight="1">
      <c r="A108" s="4">
        <v>106</v>
      </c>
      <c r="B108" s="4" t="s">
        <v>7</v>
      </c>
      <c r="C108" s="4" t="str">
        <f>"202270416"</f>
        <v>202270416</v>
      </c>
      <c r="D108" s="4" t="str">
        <f t="shared" si="3"/>
        <v>04</v>
      </c>
      <c r="E108" s="4" t="str">
        <f>"16"</f>
        <v>16</v>
      </c>
      <c r="F108" s="4">
        <v>0</v>
      </c>
    </row>
  </sheetData>
  <sheetProtection/>
  <autoFilter ref="A2:F108"/>
  <mergeCells count="1">
    <mergeCell ref="A1:F1"/>
  </mergeCells>
  <printOptions horizontalCentered="1"/>
  <pageMargins left="0.948611111111111" right="0.948611111111111" top="0.472222222222222" bottom="0.275" header="0.432638888888889" footer="0.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2022-06-28T01:51:00Z</dcterms:created>
  <dcterms:modified xsi:type="dcterms:W3CDTF">2022-08-15T01:57:05Z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5919431F26284EDABA513D333AC7088A</vt:lpwstr>
  </property>
  <property fmtid="{D5CDD505-2E9C-101B-9397-08002B2CF9AE}" pid="3" name="KSOProductBuildVer">
    <vt:lpwstr>2052-11.1.0.12302</vt:lpwstr>
  </property>
</Properties>
</file>